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firstSheet="13" activeTab="16"/>
  </bookViews>
  <sheets>
    <sheet name="Русский язык" sheetId="24" r:id="rId1"/>
    <sheet name="математика" sheetId="8" r:id="rId2"/>
    <sheet name="Родной язык (кум)" sheetId="9" r:id="rId3"/>
    <sheet name="Родной язык (чеч) " sheetId="10" r:id="rId4"/>
    <sheet name="Родной язык (ав)" sheetId="11" r:id="rId5"/>
    <sheet name="алгебра" sheetId="12" r:id="rId6"/>
    <sheet name="геометрия " sheetId="14" r:id="rId7"/>
    <sheet name="окр.мир" sheetId="15" r:id="rId8"/>
    <sheet name="история" sheetId="16" r:id="rId9"/>
    <sheet name="обществознание" sheetId="17" r:id="rId10"/>
    <sheet name="биолог" sheetId="18" r:id="rId11"/>
    <sheet name="химия" sheetId="19" r:id="rId12"/>
    <sheet name="география" sheetId="20" r:id="rId13"/>
    <sheet name="Информатика и ИКТ" sheetId="21" r:id="rId14"/>
    <sheet name="литература" sheetId="22" r:id="rId15"/>
    <sheet name="физика" sheetId="23" r:id="rId16"/>
    <sheet name="чистый" sheetId="5" r:id="rId17"/>
    <sheet name="иностранный язык (2)" sheetId="25" r:id="rId18"/>
    <sheet name="Лист1" sheetId="1" r:id="rId19"/>
    <sheet name="Лист2" sheetId="2" r:id="rId20"/>
    <sheet name="Лист3" sheetId="3" r:id="rId21"/>
  </sheets>
  <calcPr calcId="124519"/>
</workbook>
</file>

<file path=xl/calcChain.xml><?xml version="1.0" encoding="utf-8"?>
<calcChain xmlns="http://schemas.openxmlformats.org/spreadsheetml/2006/main">
  <c r="N10" i="5"/>
  <c r="M10"/>
  <c r="L10"/>
  <c r="N9"/>
  <c r="M9"/>
  <c r="L9"/>
  <c r="N8"/>
  <c r="M8"/>
  <c r="L8"/>
  <c r="A8"/>
  <c r="A9" s="1"/>
  <c r="A10" s="1"/>
  <c r="N7"/>
  <c r="M7"/>
  <c r="L7"/>
  <c r="A12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9" i="16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8"/>
  <c r="A9" i="17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8"/>
  <c r="A8" i="1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F53" i="25"/>
  <c r="G53"/>
  <c r="H53"/>
  <c r="N53" s="1"/>
  <c r="I53"/>
  <c r="J53"/>
  <c r="K53"/>
  <c r="E53"/>
  <c r="M53"/>
  <c r="L35"/>
  <c r="M35"/>
  <c r="N35"/>
  <c r="L21"/>
  <c r="M21"/>
  <c r="N21"/>
  <c r="L23"/>
  <c r="M23"/>
  <c r="N23"/>
  <c r="L9"/>
  <c r="M9"/>
  <c r="N9"/>
  <c r="L10"/>
  <c r="M10"/>
  <c r="N10"/>
  <c r="L11"/>
  <c r="M11"/>
  <c r="N11"/>
  <c r="L12"/>
  <c r="M12"/>
  <c r="N12"/>
  <c r="L13"/>
  <c r="M13"/>
  <c r="N13"/>
  <c r="L14"/>
  <c r="M14"/>
  <c r="N14"/>
  <c r="L15"/>
  <c r="M15"/>
  <c r="N15"/>
  <c r="L16"/>
  <c r="M16"/>
  <c r="N16"/>
  <c r="L17"/>
  <c r="M17"/>
  <c r="N17"/>
  <c r="L18"/>
  <c r="M18"/>
  <c r="N18"/>
  <c r="L19"/>
  <c r="M19"/>
  <c r="N19"/>
  <c r="L20"/>
  <c r="M20"/>
  <c r="N20"/>
  <c r="L22"/>
  <c r="M22"/>
  <c r="N22"/>
  <c r="L24"/>
  <c r="M24"/>
  <c r="N24"/>
  <c r="L25"/>
  <c r="M25"/>
  <c r="N25"/>
  <c r="L26"/>
  <c r="M26"/>
  <c r="N26"/>
  <c r="L27"/>
  <c r="M27"/>
  <c r="N27"/>
  <c r="L28"/>
  <c r="M28"/>
  <c r="N28"/>
  <c r="L29"/>
  <c r="M29"/>
  <c r="N29"/>
  <c r="L30"/>
  <c r="M30"/>
  <c r="N30"/>
  <c r="L31"/>
  <c r="M31"/>
  <c r="N31"/>
  <c r="L32"/>
  <c r="M32"/>
  <c r="N32"/>
  <c r="L33"/>
  <c r="M33"/>
  <c r="N33"/>
  <c r="L34"/>
  <c r="M34"/>
  <c r="N34"/>
  <c r="L36"/>
  <c r="M36"/>
  <c r="N36"/>
  <c r="L37"/>
  <c r="M37"/>
  <c r="N37"/>
  <c r="L38"/>
  <c r="M38"/>
  <c r="N38"/>
  <c r="L39"/>
  <c r="M39"/>
  <c r="N39"/>
  <c r="L40"/>
  <c r="M40"/>
  <c r="N40"/>
  <c r="L41"/>
  <c r="M41"/>
  <c r="N41"/>
  <c r="L42"/>
  <c r="M42"/>
  <c r="N42"/>
  <c r="L43"/>
  <c r="M43"/>
  <c r="N43"/>
  <c r="L44"/>
  <c r="M44"/>
  <c r="N44"/>
  <c r="L45"/>
  <c r="M45"/>
  <c r="N45"/>
  <c r="L46"/>
  <c r="M46"/>
  <c r="N46"/>
  <c r="L47"/>
  <c r="M47"/>
  <c r="N47"/>
  <c r="L48"/>
  <c r="M48"/>
  <c r="N48"/>
  <c r="L49"/>
  <c r="M49"/>
  <c r="N49"/>
  <c r="L50"/>
  <c r="M50"/>
  <c r="N50"/>
  <c r="L51"/>
  <c r="M51"/>
  <c r="N51"/>
  <c r="L52"/>
  <c r="M52"/>
  <c r="N52"/>
  <c r="N8"/>
  <c r="M8"/>
  <c r="L8"/>
  <c r="F35" i="24"/>
  <c r="G35"/>
  <c r="H35"/>
  <c r="I35"/>
  <c r="J35"/>
  <c r="K35"/>
  <c r="E35"/>
  <c r="E35" i="22"/>
  <c r="F35"/>
  <c r="I35"/>
  <c r="J35"/>
  <c r="K35"/>
  <c r="N34"/>
  <c r="M34"/>
  <c r="L34"/>
  <c r="M33"/>
  <c r="L33"/>
  <c r="H33"/>
  <c r="N33" s="1"/>
  <c r="G33"/>
  <c r="M32"/>
  <c r="L32"/>
  <c r="H32"/>
  <c r="N32" s="1"/>
  <c r="G32"/>
  <c r="N31"/>
  <c r="M31"/>
  <c r="L31"/>
  <c r="M30"/>
  <c r="L30"/>
  <c r="H30"/>
  <c r="N30" s="1"/>
  <c r="G30"/>
  <c r="M29"/>
  <c r="L29"/>
  <c r="H29"/>
  <c r="N29" s="1"/>
  <c r="G29"/>
  <c r="M28"/>
  <c r="L28"/>
  <c r="H28"/>
  <c r="N28" s="1"/>
  <c r="G28"/>
  <c r="N27"/>
  <c r="M27"/>
  <c r="L27"/>
  <c r="H27"/>
  <c r="G27"/>
  <c r="M26"/>
  <c r="L26"/>
  <c r="H26"/>
  <c r="N26" s="1"/>
  <c r="G26"/>
  <c r="M25"/>
  <c r="L25"/>
  <c r="H25"/>
  <c r="N25" s="1"/>
  <c r="G25"/>
  <c r="N24"/>
  <c r="M24"/>
  <c r="L24"/>
  <c r="N23"/>
  <c r="M23"/>
  <c r="L23"/>
  <c r="M22"/>
  <c r="L22"/>
  <c r="H22"/>
  <c r="N22" s="1"/>
  <c r="G22"/>
  <c r="M21"/>
  <c r="L21"/>
  <c r="H21"/>
  <c r="N21" s="1"/>
  <c r="G21"/>
  <c r="N20"/>
  <c r="M20"/>
  <c r="L20"/>
  <c r="M19"/>
  <c r="L19"/>
  <c r="H19"/>
  <c r="N19" s="1"/>
  <c r="G19"/>
  <c r="M18"/>
  <c r="L18"/>
  <c r="H18"/>
  <c r="N18" s="1"/>
  <c r="G18"/>
  <c r="M17"/>
  <c r="L17"/>
  <c r="H17"/>
  <c r="N17" s="1"/>
  <c r="G17"/>
  <c r="M16"/>
  <c r="L16"/>
  <c r="H16"/>
  <c r="N16" s="1"/>
  <c r="G16"/>
  <c r="M15"/>
  <c r="L15"/>
  <c r="H15"/>
  <c r="N15" s="1"/>
  <c r="G15"/>
  <c r="N14"/>
  <c r="M14"/>
  <c r="L14"/>
  <c r="H14"/>
  <c r="G14"/>
  <c r="M13"/>
  <c r="L13"/>
  <c r="H13"/>
  <c r="N13" s="1"/>
  <c r="G13"/>
  <c r="M12"/>
  <c r="L12"/>
  <c r="H12"/>
  <c r="N12" s="1"/>
  <c r="G12"/>
  <c r="M11"/>
  <c r="L11"/>
  <c r="H11"/>
  <c r="N11" s="1"/>
  <c r="G11"/>
  <c r="M10"/>
  <c r="L10"/>
  <c r="H10"/>
  <c r="N10" s="1"/>
  <c r="G10"/>
  <c r="M9"/>
  <c r="L9"/>
  <c r="H9"/>
  <c r="N9" s="1"/>
  <c r="G9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M8"/>
  <c r="L8"/>
  <c r="H8"/>
  <c r="N8" s="1"/>
  <c r="G8"/>
  <c r="G35" s="1"/>
  <c r="L14" i="20"/>
  <c r="M14"/>
  <c r="N14"/>
  <c r="G14"/>
  <c r="H14"/>
  <c r="N14" i="18"/>
  <c r="L14"/>
  <c r="M14"/>
  <c r="L14" i="16"/>
  <c r="M14"/>
  <c r="N14"/>
  <c r="E25"/>
  <c r="F25"/>
  <c r="G25"/>
  <c r="H25"/>
  <c r="A27" i="5" l="1"/>
  <c r="A28"/>
  <c r="A29" s="1"/>
  <c r="A30" s="1"/>
  <c r="A31" s="1"/>
  <c r="A32" s="1"/>
  <c r="A33" s="1"/>
  <c r="A34" s="1"/>
  <c r="A35" s="1"/>
  <c r="A36" s="1"/>
  <c r="A37" s="1"/>
  <c r="L53" i="25"/>
  <c r="H35" i="22"/>
  <c r="A24"/>
  <c r="A25"/>
  <c r="A26" s="1"/>
  <c r="A27" s="1"/>
  <c r="A28" s="1"/>
  <c r="A29" s="1"/>
  <c r="A30" s="1"/>
  <c r="A31" s="1"/>
  <c r="A32" s="1"/>
  <c r="A33" s="1"/>
  <c r="A34" s="1"/>
  <c r="L14" i="17" l="1"/>
  <c r="M14"/>
  <c r="G14"/>
  <c r="H14"/>
  <c r="N14" s="1"/>
  <c r="B8" i="9" l="1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G8"/>
  <c r="H8" s="1"/>
  <c r="N8" s="1"/>
  <c r="L8"/>
  <c r="M8"/>
  <c r="L9" i="10"/>
  <c r="M9"/>
  <c r="N9"/>
  <c r="F34" i="11"/>
  <c r="G34"/>
  <c r="H34"/>
  <c r="I34"/>
  <c r="L34" s="1"/>
  <c r="J34"/>
  <c r="K34"/>
  <c r="E34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L31"/>
  <c r="M31"/>
  <c r="N31"/>
  <c r="N22"/>
  <c r="L22"/>
  <c r="M22"/>
  <c r="L11"/>
  <c r="L10"/>
  <c r="N26"/>
  <c r="L26"/>
  <c r="M26"/>
  <c r="L19"/>
  <c r="M19"/>
  <c r="N19"/>
  <c r="L18"/>
  <c r="M18"/>
  <c r="N18"/>
  <c r="L17"/>
  <c r="M17"/>
  <c r="N17"/>
  <c r="L8" l="1"/>
  <c r="M8"/>
  <c r="N8"/>
  <c r="L9"/>
  <c r="M9"/>
  <c r="N9"/>
  <c r="M10"/>
  <c r="N10"/>
  <c r="M11"/>
  <c r="N11"/>
  <c r="L12"/>
  <c r="M12"/>
  <c r="N12"/>
  <c r="L13"/>
  <c r="M13"/>
  <c r="N13"/>
  <c r="L14"/>
  <c r="M14"/>
  <c r="N14"/>
  <c r="L15"/>
  <c r="M15"/>
  <c r="N15"/>
  <c r="L16"/>
  <c r="M16"/>
  <c r="N16"/>
  <c r="G20"/>
  <c r="H20" s="1"/>
  <c r="N20" s="1"/>
  <c r="L20"/>
  <c r="M20"/>
  <c r="G21"/>
  <c r="H21" s="1"/>
  <c r="N21" s="1"/>
  <c r="L21"/>
  <c r="M21"/>
  <c r="G23"/>
  <c r="H23" s="1"/>
  <c r="N23" s="1"/>
  <c r="L23"/>
  <c r="M23"/>
  <c r="G24"/>
  <c r="H24" s="1"/>
  <c r="N24" s="1"/>
  <c r="L24"/>
  <c r="M24"/>
  <c r="G25"/>
  <c r="H25" s="1"/>
  <c r="N25" s="1"/>
  <c r="L25"/>
  <c r="M25"/>
  <c r="N27"/>
  <c r="L27"/>
  <c r="M27"/>
  <c r="G28"/>
  <c r="H28" s="1"/>
  <c r="N28" s="1"/>
  <c r="L28"/>
  <c r="M28"/>
  <c r="G29"/>
  <c r="H29" s="1"/>
  <c r="N29" s="1"/>
  <c r="L29"/>
  <c r="M29"/>
  <c r="A9"/>
  <c r="B8" i="8"/>
  <c r="C8"/>
  <c r="D8"/>
  <c r="E8"/>
  <c r="F8"/>
  <c r="B9"/>
  <c r="C9"/>
  <c r="D9"/>
  <c r="E9"/>
  <c r="H9" s="1"/>
  <c r="N9" s="1"/>
  <c r="F9"/>
  <c r="B10"/>
  <c r="C10"/>
  <c r="D10"/>
  <c r="E10"/>
  <c r="F10"/>
  <c r="G10" s="1"/>
  <c r="B11"/>
  <c r="C11"/>
  <c r="D11"/>
  <c r="E11"/>
  <c r="G11" s="1"/>
  <c r="F11"/>
  <c r="B12"/>
  <c r="C12"/>
  <c r="D12"/>
  <c r="E12"/>
  <c r="F12"/>
  <c r="B13"/>
  <c r="C13"/>
  <c r="D13"/>
  <c r="E13"/>
  <c r="F13"/>
  <c r="B14"/>
  <c r="C14"/>
  <c r="D14"/>
  <c r="E14"/>
  <c r="F14"/>
  <c r="B15"/>
  <c r="C15"/>
  <c r="D15"/>
  <c r="E15"/>
  <c r="F15"/>
  <c r="B16"/>
  <c r="C16"/>
  <c r="D16"/>
  <c r="E16"/>
  <c r="F16"/>
  <c r="B17"/>
  <c r="E17"/>
  <c r="F17"/>
  <c r="B18"/>
  <c r="E18"/>
  <c r="F18"/>
  <c r="B19"/>
  <c r="D19"/>
  <c r="E19"/>
  <c r="F19"/>
  <c r="B20"/>
  <c r="E20"/>
  <c r="F20"/>
  <c r="B21"/>
  <c r="E21"/>
  <c r="F21"/>
  <c r="B22"/>
  <c r="D22"/>
  <c r="E22"/>
  <c r="F22"/>
  <c r="B23"/>
  <c r="E23"/>
  <c r="F23"/>
  <c r="B24"/>
  <c r="D24"/>
  <c r="E24"/>
  <c r="F24"/>
  <c r="L24" i="24"/>
  <c r="M24"/>
  <c r="N24"/>
  <c r="L14" i="10"/>
  <c r="M14"/>
  <c r="G14"/>
  <c r="H14" s="1"/>
  <c r="N14" s="1"/>
  <c r="N30" i="11"/>
  <c r="L30"/>
  <c r="M30"/>
  <c r="G32"/>
  <c r="H32" s="1"/>
  <c r="N32" s="1"/>
  <c r="L32"/>
  <c r="M32"/>
  <c r="N33"/>
  <c r="L33"/>
  <c r="M33"/>
  <c r="A9" i="15"/>
  <c r="A10" s="1"/>
  <c r="A11" s="1"/>
  <c r="A12" s="1"/>
  <c r="A13" s="1"/>
  <c r="A14" s="1"/>
  <c r="A15" s="1"/>
  <c r="M8" i="8"/>
  <c r="L10"/>
  <c r="M10"/>
  <c r="M11"/>
  <c r="M12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G8" i="24"/>
  <c r="H8"/>
  <c r="N8" s="1"/>
  <c r="L8"/>
  <c r="M8"/>
  <c r="G9"/>
  <c r="H9"/>
  <c r="N9" s="1"/>
  <c r="L9"/>
  <c r="M9"/>
  <c r="G10"/>
  <c r="H10"/>
  <c r="N10" s="1"/>
  <c r="L10"/>
  <c r="M10"/>
  <c r="G11"/>
  <c r="H11"/>
  <c r="N11" s="1"/>
  <c r="L11"/>
  <c r="M11"/>
  <c r="G12"/>
  <c r="H12"/>
  <c r="N12" s="1"/>
  <c r="L12"/>
  <c r="M12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5" s="1"/>
  <c r="A26" s="1"/>
  <c r="A27" s="1"/>
  <c r="A28" s="1"/>
  <c r="A29" s="1"/>
  <c r="A30" s="1"/>
  <c r="L11" i="5"/>
  <c r="M11"/>
  <c r="N11"/>
  <c r="L12"/>
  <c r="M12"/>
  <c r="N12"/>
  <c r="L13"/>
  <c r="M13"/>
  <c r="N13"/>
  <c r="L14"/>
  <c r="M14"/>
  <c r="N14"/>
  <c r="L15"/>
  <c r="M15"/>
  <c r="N15"/>
  <c r="L8" i="10"/>
  <c r="G22" i="17"/>
  <c r="M34" i="24"/>
  <c r="L34"/>
  <c r="N34"/>
  <c r="M33"/>
  <c r="L33"/>
  <c r="H33"/>
  <c r="N33" s="1"/>
  <c r="G33"/>
  <c r="M32"/>
  <c r="L32"/>
  <c r="H32"/>
  <c r="N32" s="1"/>
  <c r="G32"/>
  <c r="M31"/>
  <c r="L31"/>
  <c r="N31"/>
  <c r="M30"/>
  <c r="L30"/>
  <c r="H30"/>
  <c r="N30" s="1"/>
  <c r="G30"/>
  <c r="M29"/>
  <c r="L29"/>
  <c r="H29"/>
  <c r="N29" s="1"/>
  <c r="G29"/>
  <c r="M28"/>
  <c r="L28"/>
  <c r="H28"/>
  <c r="N28" s="1"/>
  <c r="G28"/>
  <c r="M27"/>
  <c r="L27"/>
  <c r="H27"/>
  <c r="N27" s="1"/>
  <c r="G27"/>
  <c r="M26"/>
  <c r="L26"/>
  <c r="H26"/>
  <c r="N26" s="1"/>
  <c r="G26"/>
  <c r="M25"/>
  <c r="L25"/>
  <c r="H25"/>
  <c r="N25" s="1"/>
  <c r="G25"/>
  <c r="M23"/>
  <c r="L23"/>
  <c r="N23"/>
  <c r="M22"/>
  <c r="L22"/>
  <c r="H22"/>
  <c r="N22" s="1"/>
  <c r="G22"/>
  <c r="M21"/>
  <c r="L21"/>
  <c r="H21"/>
  <c r="N21" s="1"/>
  <c r="G21"/>
  <c r="M20"/>
  <c r="L20"/>
  <c r="N20"/>
  <c r="M19"/>
  <c r="L19"/>
  <c r="H19"/>
  <c r="N19" s="1"/>
  <c r="G19"/>
  <c r="M18"/>
  <c r="L18"/>
  <c r="H18"/>
  <c r="N18" s="1"/>
  <c r="G18"/>
  <c r="M17"/>
  <c r="L17"/>
  <c r="H17"/>
  <c r="N17" s="1"/>
  <c r="G17"/>
  <c r="M16"/>
  <c r="L16"/>
  <c r="H16"/>
  <c r="N16" s="1"/>
  <c r="G16"/>
  <c r="M15"/>
  <c r="L15"/>
  <c r="H15"/>
  <c r="N15" s="1"/>
  <c r="G15"/>
  <c r="M14"/>
  <c r="L14"/>
  <c r="H14"/>
  <c r="N14" s="1"/>
  <c r="G14"/>
  <c r="M13"/>
  <c r="L13"/>
  <c r="H13"/>
  <c r="N13" s="1"/>
  <c r="G13"/>
  <c r="L9" i="8" l="1"/>
  <c r="M9"/>
  <c r="A31" i="24"/>
  <c r="A32" s="1"/>
  <c r="A33" s="1"/>
  <c r="A34" s="1"/>
  <c r="G9" i="8"/>
  <c r="L11"/>
  <c r="G12"/>
  <c r="G8"/>
  <c r="L12"/>
  <c r="L8"/>
  <c r="H12"/>
  <c r="N12" s="1"/>
  <c r="H11"/>
  <c r="N11" s="1"/>
  <c r="H10"/>
  <c r="N10" s="1"/>
  <c r="H8"/>
  <c r="N8" s="1"/>
  <c r="A24" i="24"/>
  <c r="N34" i="11"/>
  <c r="M34"/>
  <c r="N35" i="24"/>
  <c r="L35"/>
  <c r="M35"/>
  <c r="K17" i="23" l="1"/>
  <c r="J17"/>
  <c r="I17"/>
  <c r="F17"/>
  <c r="E17"/>
  <c r="M16"/>
  <c r="L16"/>
  <c r="H16"/>
  <c r="N16" s="1"/>
  <c r="G16"/>
  <c r="M15"/>
  <c r="L15"/>
  <c r="H15"/>
  <c r="N15" s="1"/>
  <c r="G15"/>
  <c r="M14"/>
  <c r="L14"/>
  <c r="H14"/>
  <c r="N14" s="1"/>
  <c r="G14"/>
  <c r="M13"/>
  <c r="L13"/>
  <c r="H13"/>
  <c r="N13" s="1"/>
  <c r="G13"/>
  <c r="M12"/>
  <c r="L12"/>
  <c r="H12"/>
  <c r="N12" s="1"/>
  <c r="G12"/>
  <c r="M11"/>
  <c r="L11"/>
  <c r="H11"/>
  <c r="N11" s="1"/>
  <c r="G11"/>
  <c r="M10"/>
  <c r="L10"/>
  <c r="H10"/>
  <c r="N10" s="1"/>
  <c r="G10"/>
  <c r="M9"/>
  <c r="L9"/>
  <c r="H9"/>
  <c r="N9" s="1"/>
  <c r="G9"/>
  <c r="M8"/>
  <c r="L8"/>
  <c r="H8"/>
  <c r="N8" s="1"/>
  <c r="G8"/>
  <c r="M7"/>
  <c r="L7"/>
  <c r="H7"/>
  <c r="N7" s="1"/>
  <c r="G7"/>
  <c r="K15" i="21"/>
  <c r="J15"/>
  <c r="I15"/>
  <c r="F15"/>
  <c r="E15"/>
  <c r="M14"/>
  <c r="L14"/>
  <c r="G14"/>
  <c r="H14" s="1"/>
  <c r="N14" s="1"/>
  <c r="M13"/>
  <c r="L13"/>
  <c r="G13"/>
  <c r="H13" s="1"/>
  <c r="N13" s="1"/>
  <c r="M12"/>
  <c r="L12"/>
  <c r="G12"/>
  <c r="H12" s="1"/>
  <c r="N12" s="1"/>
  <c r="M11"/>
  <c r="L11"/>
  <c r="G11"/>
  <c r="H11" s="1"/>
  <c r="N11" s="1"/>
  <c r="M10"/>
  <c r="L10"/>
  <c r="G10"/>
  <c r="H10" s="1"/>
  <c r="N10" s="1"/>
  <c r="M9"/>
  <c r="L9"/>
  <c r="G9"/>
  <c r="H9" s="1"/>
  <c r="N9" s="1"/>
  <c r="M8"/>
  <c r="L8"/>
  <c r="G8"/>
  <c r="H8" s="1"/>
  <c r="N8" s="1"/>
  <c r="K25" i="20"/>
  <c r="J25"/>
  <c r="I25"/>
  <c r="F25"/>
  <c r="E25"/>
  <c r="M24"/>
  <c r="L24"/>
  <c r="H24"/>
  <c r="N24" s="1"/>
  <c r="G24"/>
  <c r="M23"/>
  <c r="L23"/>
  <c r="H23"/>
  <c r="N23" s="1"/>
  <c r="G23"/>
  <c r="M22"/>
  <c r="L22"/>
  <c r="H22"/>
  <c r="N22" s="1"/>
  <c r="G22"/>
  <c r="M21"/>
  <c r="L21"/>
  <c r="H21"/>
  <c r="N21" s="1"/>
  <c r="G21"/>
  <c r="M20"/>
  <c r="L20"/>
  <c r="H20"/>
  <c r="N20" s="1"/>
  <c r="G20"/>
  <c r="M19"/>
  <c r="L19"/>
  <c r="H19"/>
  <c r="N19" s="1"/>
  <c r="G19"/>
  <c r="M18"/>
  <c r="L18"/>
  <c r="H18"/>
  <c r="N18" s="1"/>
  <c r="G18"/>
  <c r="M17"/>
  <c r="L17"/>
  <c r="H17"/>
  <c r="N17" s="1"/>
  <c r="G17"/>
  <c r="M16"/>
  <c r="L16"/>
  <c r="H16"/>
  <c r="N16" s="1"/>
  <c r="G16"/>
  <c r="M15"/>
  <c r="L15"/>
  <c r="H15"/>
  <c r="N15" s="1"/>
  <c r="G15"/>
  <c r="M13"/>
  <c r="L13"/>
  <c r="H13"/>
  <c r="N13" s="1"/>
  <c r="G13"/>
  <c r="M12"/>
  <c r="L12"/>
  <c r="H12"/>
  <c r="N12" s="1"/>
  <c r="G12"/>
  <c r="M11"/>
  <c r="L11"/>
  <c r="H11"/>
  <c r="N11" s="1"/>
  <c r="G11"/>
  <c r="M10"/>
  <c r="L10"/>
  <c r="H10"/>
  <c r="N10" s="1"/>
  <c r="G10"/>
  <c r="M9"/>
  <c r="L9"/>
  <c r="H9"/>
  <c r="N9" s="1"/>
  <c r="G9"/>
  <c r="M8"/>
  <c r="L8"/>
  <c r="H8"/>
  <c r="N8" s="1"/>
  <c r="G8"/>
  <c r="M7"/>
  <c r="L7"/>
  <c r="H7"/>
  <c r="N7" s="1"/>
  <c r="G7"/>
  <c r="K14" i="19"/>
  <c r="J14"/>
  <c r="I14"/>
  <c r="F14"/>
  <c r="E14"/>
  <c r="M13"/>
  <c r="L13"/>
  <c r="H13"/>
  <c r="N13" s="1"/>
  <c r="G13"/>
  <c r="M12"/>
  <c r="L12"/>
  <c r="H12"/>
  <c r="N12" s="1"/>
  <c r="G12"/>
  <c r="M11"/>
  <c r="L11"/>
  <c r="H11"/>
  <c r="N11" s="1"/>
  <c r="G11"/>
  <c r="M10"/>
  <c r="L10"/>
  <c r="H10"/>
  <c r="N10" s="1"/>
  <c r="G10"/>
  <c r="M9"/>
  <c r="L9"/>
  <c r="H9"/>
  <c r="N9" s="1"/>
  <c r="M8"/>
  <c r="L8"/>
  <c r="H8"/>
  <c r="N8" s="1"/>
  <c r="G8"/>
  <c r="M7"/>
  <c r="L7"/>
  <c r="H7"/>
  <c r="N7" s="1"/>
  <c r="G7"/>
  <c r="K26" i="18"/>
  <c r="J26"/>
  <c r="I26"/>
  <c r="F26"/>
  <c r="E26"/>
  <c r="M24"/>
  <c r="L24"/>
  <c r="H24"/>
  <c r="N24" s="1"/>
  <c r="G24"/>
  <c r="M23"/>
  <c r="L23"/>
  <c r="H23"/>
  <c r="N23" s="1"/>
  <c r="G23"/>
  <c r="M22"/>
  <c r="L22"/>
  <c r="H22"/>
  <c r="N22" s="1"/>
  <c r="G22"/>
  <c r="M21"/>
  <c r="L21"/>
  <c r="H21"/>
  <c r="N21" s="1"/>
  <c r="G21"/>
  <c r="M20"/>
  <c r="L20"/>
  <c r="H20"/>
  <c r="N20" s="1"/>
  <c r="G20"/>
  <c r="M19"/>
  <c r="L19"/>
  <c r="H19"/>
  <c r="N19" s="1"/>
  <c r="M18"/>
  <c r="L18"/>
  <c r="H18"/>
  <c r="N18" s="1"/>
  <c r="G18"/>
  <c r="M17"/>
  <c r="L17"/>
  <c r="H17"/>
  <c r="N17" s="1"/>
  <c r="G17"/>
  <c r="M16"/>
  <c r="L16"/>
  <c r="H16"/>
  <c r="N16" s="1"/>
  <c r="G16"/>
  <c r="M15"/>
  <c r="L15"/>
  <c r="H15"/>
  <c r="N15" s="1"/>
  <c r="G15"/>
  <c r="M13"/>
  <c r="L13"/>
  <c r="H13"/>
  <c r="N13" s="1"/>
  <c r="G13"/>
  <c r="M12"/>
  <c r="L12"/>
  <c r="H12"/>
  <c r="N12" s="1"/>
  <c r="G12"/>
  <c r="M11"/>
  <c r="L11"/>
  <c r="H11"/>
  <c r="N11" s="1"/>
  <c r="G11"/>
  <c r="M10"/>
  <c r="L10"/>
  <c r="H10"/>
  <c r="N10" s="1"/>
  <c r="G10"/>
  <c r="M9"/>
  <c r="L9"/>
  <c r="H9"/>
  <c r="N9" s="1"/>
  <c r="G9"/>
  <c r="M8"/>
  <c r="L8"/>
  <c r="N8"/>
  <c r="G8"/>
  <c r="M7"/>
  <c r="L7"/>
  <c r="N7"/>
  <c r="G7"/>
  <c r="K25" i="17"/>
  <c r="J25"/>
  <c r="I25"/>
  <c r="F25"/>
  <c r="E25"/>
  <c r="M24"/>
  <c r="L24"/>
  <c r="H24"/>
  <c r="N24" s="1"/>
  <c r="G24"/>
  <c r="M23"/>
  <c r="L23"/>
  <c r="H23"/>
  <c r="N23" s="1"/>
  <c r="G23"/>
  <c r="M22"/>
  <c r="L22"/>
  <c r="H22"/>
  <c r="N22" s="1"/>
  <c r="M21"/>
  <c r="L21"/>
  <c r="H21"/>
  <c r="N21" s="1"/>
  <c r="G21"/>
  <c r="M20"/>
  <c r="L20"/>
  <c r="H20"/>
  <c r="N20" s="1"/>
  <c r="G20"/>
  <c r="M19"/>
  <c r="L19"/>
  <c r="H19"/>
  <c r="N19" s="1"/>
  <c r="G19"/>
  <c r="M18"/>
  <c r="L18"/>
  <c r="H18"/>
  <c r="N18" s="1"/>
  <c r="G18"/>
  <c r="M17"/>
  <c r="L17"/>
  <c r="H17"/>
  <c r="N17" s="1"/>
  <c r="G17"/>
  <c r="M16"/>
  <c r="L16"/>
  <c r="H16"/>
  <c r="N16" s="1"/>
  <c r="G16"/>
  <c r="M15"/>
  <c r="L15"/>
  <c r="H15"/>
  <c r="N15" s="1"/>
  <c r="M13"/>
  <c r="L13"/>
  <c r="H13"/>
  <c r="N13" s="1"/>
  <c r="G13"/>
  <c r="M12"/>
  <c r="L12"/>
  <c r="H12"/>
  <c r="N12" s="1"/>
  <c r="G12"/>
  <c r="M11"/>
  <c r="L11"/>
  <c r="H11"/>
  <c r="N11" s="1"/>
  <c r="G11"/>
  <c r="M10"/>
  <c r="L10"/>
  <c r="H10"/>
  <c r="N10" s="1"/>
  <c r="G10"/>
  <c r="M9"/>
  <c r="L9"/>
  <c r="H9"/>
  <c r="N9" s="1"/>
  <c r="G9"/>
  <c r="M8"/>
  <c r="L8"/>
  <c r="H8"/>
  <c r="N8" s="1"/>
  <c r="G8"/>
  <c r="M7"/>
  <c r="L7"/>
  <c r="H7"/>
  <c r="N7" s="1"/>
  <c r="G7"/>
  <c r="H10" i="16"/>
  <c r="N10" s="1"/>
  <c r="L10"/>
  <c r="M10"/>
  <c r="K25"/>
  <c r="J25"/>
  <c r="I25"/>
  <c r="M24"/>
  <c r="L24"/>
  <c r="H24"/>
  <c r="N24" s="1"/>
  <c r="G24"/>
  <c r="M23"/>
  <c r="L23"/>
  <c r="H23"/>
  <c r="N23" s="1"/>
  <c r="G23"/>
  <c r="M22"/>
  <c r="L22"/>
  <c r="H22"/>
  <c r="N22" s="1"/>
  <c r="G22"/>
  <c r="M21"/>
  <c r="L21"/>
  <c r="H21"/>
  <c r="N21" s="1"/>
  <c r="G21"/>
  <c r="M20"/>
  <c r="L20"/>
  <c r="H20"/>
  <c r="N20" s="1"/>
  <c r="G20"/>
  <c r="M19"/>
  <c r="L19"/>
  <c r="H19"/>
  <c r="N19" s="1"/>
  <c r="G19"/>
  <c r="M18"/>
  <c r="L18"/>
  <c r="H18"/>
  <c r="N18" s="1"/>
  <c r="G18"/>
  <c r="M17"/>
  <c r="L17"/>
  <c r="H17"/>
  <c r="N17" s="1"/>
  <c r="G17"/>
  <c r="M16"/>
  <c r="L16"/>
  <c r="H16"/>
  <c r="N16" s="1"/>
  <c r="G16"/>
  <c r="M15"/>
  <c r="L15"/>
  <c r="H15"/>
  <c r="N15" s="1"/>
  <c r="G15"/>
  <c r="M13"/>
  <c r="L13"/>
  <c r="N13"/>
  <c r="M12"/>
  <c r="L12"/>
  <c r="H12"/>
  <c r="N12" s="1"/>
  <c r="G12"/>
  <c r="M11"/>
  <c r="L11"/>
  <c r="H11"/>
  <c r="N11" s="1"/>
  <c r="G11"/>
  <c r="M9"/>
  <c r="L9"/>
  <c r="H9"/>
  <c r="N9" s="1"/>
  <c r="M8"/>
  <c r="L8"/>
  <c r="H8"/>
  <c r="N8" s="1"/>
  <c r="G8"/>
  <c r="M7"/>
  <c r="L7"/>
  <c r="H7"/>
  <c r="N7" s="1"/>
  <c r="G7"/>
  <c r="K16" i="15"/>
  <c r="J16"/>
  <c r="I16"/>
  <c r="F16"/>
  <c r="E16"/>
  <c r="M15"/>
  <c r="L15"/>
  <c r="H15"/>
  <c r="N15" s="1"/>
  <c r="G15"/>
  <c r="M14"/>
  <c r="L14"/>
  <c r="H14"/>
  <c r="N14" s="1"/>
  <c r="G14"/>
  <c r="M13"/>
  <c r="L13"/>
  <c r="H13"/>
  <c r="N13" s="1"/>
  <c r="G13"/>
  <c r="M12"/>
  <c r="L12"/>
  <c r="H12"/>
  <c r="N12" s="1"/>
  <c r="G12"/>
  <c r="M11"/>
  <c r="L11"/>
  <c r="H11"/>
  <c r="N11" s="1"/>
  <c r="G11"/>
  <c r="M10"/>
  <c r="L10"/>
  <c r="N10"/>
  <c r="M9"/>
  <c r="L9"/>
  <c r="N9"/>
  <c r="G9"/>
  <c r="M8"/>
  <c r="L8"/>
  <c r="H8"/>
  <c r="N8" s="1"/>
  <c r="G8"/>
  <c r="K17" i="14"/>
  <c r="J17"/>
  <c r="I17"/>
  <c r="F17"/>
  <c r="E17"/>
  <c r="M16"/>
  <c r="L16"/>
  <c r="H16"/>
  <c r="N16" s="1"/>
  <c r="G16"/>
  <c r="M15"/>
  <c r="L15"/>
  <c r="H15"/>
  <c r="N15" s="1"/>
  <c r="G15"/>
  <c r="M14"/>
  <c r="L14"/>
  <c r="H14"/>
  <c r="N14" s="1"/>
  <c r="G14"/>
  <c r="M13"/>
  <c r="L13"/>
  <c r="H13"/>
  <c r="N13" s="1"/>
  <c r="G13"/>
  <c r="M12"/>
  <c r="L12"/>
  <c r="H12"/>
  <c r="N12" s="1"/>
  <c r="G12"/>
  <c r="M11"/>
  <c r="L11"/>
  <c r="H11"/>
  <c r="N11" s="1"/>
  <c r="G11"/>
  <c r="M10"/>
  <c r="L10"/>
  <c r="H10"/>
  <c r="N10" s="1"/>
  <c r="G10"/>
  <c r="M9"/>
  <c r="L9"/>
  <c r="H9"/>
  <c r="N9" s="1"/>
  <c r="G9"/>
  <c r="M8"/>
  <c r="L8"/>
  <c r="H8"/>
  <c r="N8" s="1"/>
  <c r="G8"/>
  <c r="M7"/>
  <c r="L7"/>
  <c r="H7"/>
  <c r="N7" s="1"/>
  <c r="G7"/>
  <c r="K17" i="12"/>
  <c r="J17"/>
  <c r="I17"/>
  <c r="F17"/>
  <c r="E17"/>
  <c r="M16"/>
  <c r="L16"/>
  <c r="N16"/>
  <c r="G16"/>
  <c r="M15"/>
  <c r="L15"/>
  <c r="H15"/>
  <c r="N15" s="1"/>
  <c r="G15"/>
  <c r="M14"/>
  <c r="L14"/>
  <c r="H14"/>
  <c r="N14" s="1"/>
  <c r="G14"/>
  <c r="M13"/>
  <c r="L13"/>
  <c r="H13"/>
  <c r="N13" s="1"/>
  <c r="G13"/>
  <c r="M12"/>
  <c r="L12"/>
  <c r="H12"/>
  <c r="N12" s="1"/>
  <c r="G12"/>
  <c r="M11"/>
  <c r="L11"/>
  <c r="H11"/>
  <c r="N11" s="1"/>
  <c r="G11"/>
  <c r="M10"/>
  <c r="L10"/>
  <c r="N10"/>
  <c r="M9"/>
  <c r="L9"/>
  <c r="H9"/>
  <c r="N9" s="1"/>
  <c r="G9"/>
  <c r="M8"/>
  <c r="L8"/>
  <c r="H8"/>
  <c r="N8" s="1"/>
  <c r="G8"/>
  <c r="M7"/>
  <c r="L7"/>
  <c r="H7"/>
  <c r="N7" s="1"/>
  <c r="G7"/>
  <c r="K15" i="10"/>
  <c r="J15"/>
  <c r="I15"/>
  <c r="F15"/>
  <c r="E15"/>
  <c r="M13"/>
  <c r="L13"/>
  <c r="N13"/>
  <c r="M12"/>
  <c r="L12"/>
  <c r="H12"/>
  <c r="N12" s="1"/>
  <c r="M11"/>
  <c r="L11"/>
  <c r="G11"/>
  <c r="H11" s="1"/>
  <c r="N11" s="1"/>
  <c r="M10"/>
  <c r="L10"/>
  <c r="N10"/>
  <c r="M8"/>
  <c r="G8"/>
  <c r="H8" s="1"/>
  <c r="N8" s="1"/>
  <c r="M10" i="9"/>
  <c r="N10"/>
  <c r="M9"/>
  <c r="L10"/>
  <c r="M25"/>
  <c r="L25"/>
  <c r="N25"/>
  <c r="M24"/>
  <c r="L24"/>
  <c r="G24"/>
  <c r="H24" s="1"/>
  <c r="N24" s="1"/>
  <c r="M23"/>
  <c r="L23"/>
  <c r="G23"/>
  <c r="H23" s="1"/>
  <c r="N23" s="1"/>
  <c r="M22"/>
  <c r="L22"/>
  <c r="G22"/>
  <c r="H22" s="1"/>
  <c r="N22" s="1"/>
  <c r="M21"/>
  <c r="L21"/>
  <c r="G21"/>
  <c r="H21" s="1"/>
  <c r="N21" s="1"/>
  <c r="M20"/>
  <c r="L20"/>
  <c r="G20"/>
  <c r="H20" s="1"/>
  <c r="N20" s="1"/>
  <c r="M19"/>
  <c r="L19"/>
  <c r="G19"/>
  <c r="H19" s="1"/>
  <c r="N19" s="1"/>
  <c r="M18"/>
  <c r="L18"/>
  <c r="N18"/>
  <c r="M17"/>
  <c r="L17"/>
  <c r="N17"/>
  <c r="M16"/>
  <c r="L16"/>
  <c r="G16"/>
  <c r="H16" s="1"/>
  <c r="N16" s="1"/>
  <c r="M15"/>
  <c r="L15"/>
  <c r="G15"/>
  <c r="H15" s="1"/>
  <c r="N15" s="1"/>
  <c r="M14"/>
  <c r="L14"/>
  <c r="G14"/>
  <c r="H14" s="1"/>
  <c r="N14" s="1"/>
  <c r="M13"/>
  <c r="L13"/>
  <c r="G13"/>
  <c r="H13" s="1"/>
  <c r="N13" s="1"/>
  <c r="M12"/>
  <c r="L12"/>
  <c r="G12"/>
  <c r="H12" s="1"/>
  <c r="N12" s="1"/>
  <c r="M11"/>
  <c r="L11"/>
  <c r="G11"/>
  <c r="H11" s="1"/>
  <c r="N11" s="1"/>
  <c r="L9"/>
  <c r="G9"/>
  <c r="H9" s="1"/>
  <c r="N9" s="1"/>
  <c r="M24" i="8"/>
  <c r="L24"/>
  <c r="H24"/>
  <c r="N24" s="1"/>
  <c r="G24"/>
  <c r="M23"/>
  <c r="L23"/>
  <c r="H23"/>
  <c r="N23" s="1"/>
  <c r="G23"/>
  <c r="M22"/>
  <c r="L22"/>
  <c r="H22"/>
  <c r="N22" s="1"/>
  <c r="G22"/>
  <c r="M21"/>
  <c r="L21"/>
  <c r="H21"/>
  <c r="N21" s="1"/>
  <c r="G21"/>
  <c r="M20"/>
  <c r="L20"/>
  <c r="H20"/>
  <c r="N20" s="1"/>
  <c r="G20"/>
  <c r="M19"/>
  <c r="L19"/>
  <c r="H19"/>
  <c r="N19" s="1"/>
  <c r="G19"/>
  <c r="M18"/>
  <c r="L18"/>
  <c r="H18"/>
  <c r="N18" s="1"/>
  <c r="G18"/>
  <c r="M17"/>
  <c r="L17"/>
  <c r="H17"/>
  <c r="N17" s="1"/>
  <c r="G17"/>
  <c r="M16"/>
  <c r="L16"/>
  <c r="H16"/>
  <c r="N16" s="1"/>
  <c r="G16"/>
  <c r="M15"/>
  <c r="L15"/>
  <c r="H15"/>
  <c r="N15" s="1"/>
  <c r="G15"/>
  <c r="M14"/>
  <c r="L14"/>
  <c r="H14"/>
  <c r="N14" s="1"/>
  <c r="G14"/>
  <c r="N13"/>
  <c r="M13"/>
  <c r="L13"/>
  <c r="H13"/>
  <c r="G13"/>
  <c r="G16" i="15" l="1"/>
  <c r="G25" i="20"/>
  <c r="L17" i="23"/>
  <c r="G17"/>
  <c r="M17"/>
  <c r="H17"/>
  <c r="N17" s="1"/>
  <c r="G15" i="21"/>
  <c r="H15" s="1"/>
  <c r="N15" s="1"/>
  <c r="L15"/>
  <c r="M35" i="22"/>
  <c r="L35"/>
  <c r="N35"/>
  <c r="M15" i="21"/>
  <c r="L25" i="20"/>
  <c r="H25"/>
  <c r="N25" s="1"/>
  <c r="M25"/>
  <c r="G14" i="19"/>
  <c r="M14"/>
  <c r="L14"/>
  <c r="H14"/>
  <c r="N14" s="1"/>
  <c r="M26" i="18"/>
  <c r="G26"/>
  <c r="L26"/>
  <c r="H26"/>
  <c r="N26" s="1"/>
  <c r="L25" i="17"/>
  <c r="G25"/>
  <c r="M25"/>
  <c r="H25"/>
  <c r="N25" s="1"/>
  <c r="L25" i="16"/>
  <c r="M25"/>
  <c r="N25"/>
  <c r="L16" i="15"/>
  <c r="M16"/>
  <c r="H16"/>
  <c r="N16" s="1"/>
  <c r="H17" i="14"/>
  <c r="N17" s="1"/>
  <c r="L17"/>
  <c r="G17"/>
  <c r="M17"/>
  <c r="M17" i="12"/>
  <c r="L17"/>
  <c r="N17"/>
  <c r="G15" i="10"/>
  <c r="H15" s="1"/>
  <c r="N15" s="1"/>
  <c r="L15"/>
  <c r="M15"/>
  <c r="G26" i="9"/>
  <c r="H26" s="1"/>
  <c r="N26" s="1"/>
  <c r="M26"/>
  <c r="L26"/>
  <c r="M27" l="1"/>
  <c r="N27"/>
  <c r="L27"/>
  <c r="G28" l="1"/>
  <c r="H28" s="1"/>
  <c r="N28" s="1"/>
  <c r="M28"/>
  <c r="L28"/>
  <c r="M29" l="1"/>
  <c r="M30"/>
  <c r="N29"/>
  <c r="L29"/>
  <c r="L27" i="5"/>
  <c r="M27"/>
  <c r="N27"/>
  <c r="L19"/>
  <c r="M39"/>
  <c r="L39"/>
  <c r="N39"/>
  <c r="M38"/>
  <c r="L38"/>
  <c r="N38"/>
  <c r="M37"/>
  <c r="L37"/>
  <c r="N37"/>
  <c r="M36"/>
  <c r="L36"/>
  <c r="N36"/>
  <c r="M35"/>
  <c r="L35"/>
  <c r="N35"/>
  <c r="M34"/>
  <c r="L34"/>
  <c r="N34"/>
  <c r="M33"/>
  <c r="L33"/>
  <c r="N33"/>
  <c r="M32"/>
  <c r="L32"/>
  <c r="N32"/>
  <c r="M31"/>
  <c r="L31"/>
  <c r="N31"/>
  <c r="M30"/>
  <c r="L30"/>
  <c r="N30"/>
  <c r="M29"/>
  <c r="L29"/>
  <c r="N29"/>
  <c r="M28"/>
  <c r="L28"/>
  <c r="N28"/>
  <c r="M26"/>
  <c r="L26"/>
  <c r="N26"/>
  <c r="M25"/>
  <c r="L25"/>
  <c r="N25"/>
  <c r="M24"/>
  <c r="L24"/>
  <c r="N24"/>
  <c r="M23"/>
  <c r="L23"/>
  <c r="N23"/>
  <c r="M22"/>
  <c r="L22"/>
  <c r="N22"/>
  <c r="M21"/>
  <c r="L21"/>
  <c r="N21"/>
  <c r="M20"/>
  <c r="L20"/>
  <c r="N20"/>
  <c r="M19"/>
  <c r="N19"/>
  <c r="M18"/>
  <c r="L18"/>
  <c r="N18"/>
  <c r="M17"/>
  <c r="L17"/>
  <c r="N17"/>
  <c r="M16"/>
  <c r="L16"/>
  <c r="N16"/>
  <c r="L30" i="9" l="1"/>
  <c r="N30"/>
  <c r="L40" i="5"/>
  <c r="M40"/>
  <c r="N40"/>
  <c r="M31" i="9" l="1"/>
  <c r="L31"/>
  <c r="N31"/>
  <c r="M32" l="1"/>
  <c r="L32"/>
  <c r="N32"/>
  <c r="N33"/>
  <c r="M33" l="1"/>
  <c r="L33"/>
</calcChain>
</file>

<file path=xl/sharedStrings.xml><?xml version="1.0" encoding="utf-8"?>
<sst xmlns="http://schemas.openxmlformats.org/spreadsheetml/2006/main" count="1162" uniqueCount="148">
  <si>
    <t>№ п/п</t>
  </si>
  <si>
    <t>Класс</t>
  </si>
  <si>
    <t>ФИО учителя</t>
  </si>
  <si>
    <t>Категория учителя</t>
  </si>
  <si>
    <t xml:space="preserve">Количество учащихся </t>
  </si>
  <si>
    <t>Успевают</t>
  </si>
  <si>
    <t>не успевают</t>
  </si>
  <si>
    <t>на "2"</t>
  </si>
  <si>
    <t>на "3"</t>
  </si>
  <si>
    <t>на "4"</t>
  </si>
  <si>
    <t>на "5"</t>
  </si>
  <si>
    <t>% успеваемости</t>
  </si>
  <si>
    <t>% качества</t>
  </si>
  <si>
    <t>Средний балл</t>
  </si>
  <si>
    <t>5 "а"</t>
  </si>
  <si>
    <t>5 "б"</t>
  </si>
  <si>
    <t>5 "в"</t>
  </si>
  <si>
    <t>6 "а"</t>
  </si>
  <si>
    <t>6 "б"</t>
  </si>
  <si>
    <t>6 "в"</t>
  </si>
  <si>
    <t>7 "а"</t>
  </si>
  <si>
    <t>7 "б"</t>
  </si>
  <si>
    <t>7 "в"</t>
  </si>
  <si>
    <t>8 "а"</t>
  </si>
  <si>
    <t>8 "б"</t>
  </si>
  <si>
    <t>8 "в"</t>
  </si>
  <si>
    <t>8 "г"</t>
  </si>
  <si>
    <t>9 "а"</t>
  </si>
  <si>
    <t>9 "б"</t>
  </si>
  <si>
    <t>9 "в"</t>
  </si>
  <si>
    <t>9 "г"</t>
  </si>
  <si>
    <t>10 "а"</t>
  </si>
  <si>
    <t>11"а"</t>
  </si>
  <si>
    <t>ИТОГО</t>
  </si>
  <si>
    <t xml:space="preserve">              И.О. директора МКОУ СОШ № 12 им.Л.Н.Толстого     Магомедова П.Г.</t>
  </si>
  <si>
    <t>5"г"</t>
  </si>
  <si>
    <t>3 "а"</t>
  </si>
  <si>
    <t>3 "б"</t>
  </si>
  <si>
    <t>3 "в"</t>
  </si>
  <si>
    <t>3 "г"</t>
  </si>
  <si>
    <t>4 "а"</t>
  </si>
  <si>
    <t>4 "б"</t>
  </si>
  <si>
    <t>4 "в"</t>
  </si>
  <si>
    <t>4 "г"</t>
  </si>
  <si>
    <t xml:space="preserve">              И.О. директора МКОУ СОШ № 12 им.Л.Н.Толстого                          Магомедова П.Г.</t>
  </si>
  <si>
    <t>соотв</t>
  </si>
  <si>
    <t>Курмагамаева Л.А.</t>
  </si>
  <si>
    <t>Чулаева Я.О.</t>
  </si>
  <si>
    <t>высш</t>
  </si>
  <si>
    <t>Чулаева М.А.</t>
  </si>
  <si>
    <t>перв</t>
  </si>
  <si>
    <t>Валиева Д.И.</t>
  </si>
  <si>
    <t>Джаватханова П.Х.</t>
  </si>
  <si>
    <t>Токаева А.И.</t>
  </si>
  <si>
    <t>Алиева К.Х.</t>
  </si>
  <si>
    <t>Азиева Ф.И.</t>
  </si>
  <si>
    <t>Сайтиева З.А.</t>
  </si>
  <si>
    <t>Сулейманова З.К.</t>
  </si>
  <si>
    <t>Темирбекова Г.А.</t>
  </si>
  <si>
    <t>Каирбекова Н.Б.</t>
  </si>
  <si>
    <t>Отчёт успеваемости и качества знаний учащихся МКОУ СОШ № 12им.Л.Н.Толстого по предмету "Иностранный язык"</t>
  </si>
  <si>
    <t>Джумагулова Наира Хайрулаевна</t>
  </si>
  <si>
    <t>первая</t>
  </si>
  <si>
    <t>Умаханова Заира Гусеновна</t>
  </si>
  <si>
    <t>соответствие</t>
  </si>
  <si>
    <t>Сатыбалова Аминат Калсыновна</t>
  </si>
  <si>
    <t>5"б"</t>
  </si>
  <si>
    <t>Шапиева Ума Магомедовна</t>
  </si>
  <si>
    <t>высшая</t>
  </si>
  <si>
    <t>6"а"</t>
  </si>
  <si>
    <t>Демиров Фейзула Насрулаевич</t>
  </si>
  <si>
    <t xml:space="preserve">              И.О. директора МКОУ СОШ № 12 им.Л.Н.Толстого    Магомедова П.Г.</t>
  </si>
  <si>
    <t>5 "г"</t>
  </si>
  <si>
    <t>Отчёт успеваемости и качества знаний учащихся МКОУ СОШ № 12 им.Л.Н.Толстого по предмету "Математика"</t>
  </si>
  <si>
    <t>Абдурашидова Гульнара Исаевна</t>
  </si>
  <si>
    <t>Бибарцова Г.Д.</t>
  </si>
  <si>
    <t>Отчёт успеваемости и качества знаний учащихся МКОУ СОШ №   12 им.Л.Н.Толстого   по предмету "Кумыкский язык"</t>
  </si>
  <si>
    <t>Высшая</t>
  </si>
  <si>
    <t>9"в"</t>
  </si>
  <si>
    <t>9"г"</t>
  </si>
  <si>
    <t>Отчёт успеваемости и качества знаний учащихся МКОУ СОШ №  12 им.Л.Н.Толстого по предмету "Чеченский язык"</t>
  </si>
  <si>
    <t>Солтаханова Кистаман Умлатхановна</t>
  </si>
  <si>
    <t xml:space="preserve">              И.О. директора МКОУ СОШ № 12 им.Л.Н.Толстого               Магомедова П.Г.</t>
  </si>
  <si>
    <t>7"в"</t>
  </si>
  <si>
    <t xml:space="preserve">              И.О. директора МКОУ СОШ № 12 им.Л.Н.Толстого  Магомедова П.Г.</t>
  </si>
  <si>
    <t>Мухтарова Марьям Каримуллаевна</t>
  </si>
  <si>
    <t>Нурмагомедова Майсарат Магомедовна</t>
  </si>
  <si>
    <t>Инусилаева Патимат Магомедовна</t>
  </si>
  <si>
    <t>Отчёт успеваемости и качества знаний учащихся МКОУ СОШ № 12им.Л.Н.Толстогопо предмету "Аварский язык"</t>
  </si>
  <si>
    <t>Отчёт успеваемости и качества знаний учащихся МКОУ СОШ № 12 им.Л.Н.Толстого  по предмету "Алгебра"</t>
  </si>
  <si>
    <t xml:space="preserve">              И.О. директора МКОУ СОШ № 12им.Л.Н.Толстого              Магомедова П.Г.</t>
  </si>
  <si>
    <t>Исмаилова Гозель Мавлетовна</t>
  </si>
  <si>
    <t>Отчёт успеваемости и качества знаний учащихся МКОУ СОШ №12 им.Л.Н.Толстого по предмету "Геометрия"</t>
  </si>
  <si>
    <t xml:space="preserve">              И.О. директора МКОУ СОШ № 12 им.Л.Н.Толстого                Магомедова П.Г.</t>
  </si>
  <si>
    <t>Отчёт успеваемости и качества знаний учащихся МКОУ СОШ №12 им.Л.Н.Толстого по предмету "Окружающий мир"</t>
  </si>
  <si>
    <t>Отчёт успеваемости и качества знаний учащихся МКОУ СОШ № 12 им.Л.Н.Толстого по предмету "история"</t>
  </si>
  <si>
    <t>Эсенболатова Зульмира Мусалаевна</t>
  </si>
  <si>
    <t>Гамидова Саида Хайрулаевна</t>
  </si>
  <si>
    <t>Аджаматова Барият Юнусовна</t>
  </si>
  <si>
    <t>Отчёт успеваемости и качества знаний учащихся МКОУ СОШ № 12 им.Л.Н.Толстого по предмету "обществознание"</t>
  </si>
  <si>
    <t xml:space="preserve">              И.О. директора МКОУ СОШ № 12 им.Л.Н.Толстого         Магомедова П.Г.</t>
  </si>
  <si>
    <t>Отчёт успеваемости и качества знаний учащихся МКОУ СОШ № 12им.Л.Н.Толстого по предмету "Биология"</t>
  </si>
  <si>
    <t>Зайидова Хадижат Магомедовна</t>
  </si>
  <si>
    <t>Аммубуттаева Кабират Магомедовна</t>
  </si>
  <si>
    <t>Отчёт успеваемости и качества знаний учащихся МКОУ СОШ №12им.Л.Н.Толстого по предмету "Химия"</t>
  </si>
  <si>
    <t>Абдулкадырова Нурьяна Маликовна</t>
  </si>
  <si>
    <t>Отчёт успеваемости и качества знаний учащихся МКОУ СОШ №   12им.Л.Н.Толстого по предмету "Информатика и ИКТ"</t>
  </si>
  <si>
    <t>Аюбов Ильдар Залимханович</t>
  </si>
  <si>
    <t>Отчёт успеваемости и качества знаний учащихся МКОУ СОШ №  12 им.Л.Н.Толстого   по предмету "Литература"</t>
  </si>
  <si>
    <t>Отчёт успеваемости и качества знаний учащихся МКОУ СОШ №12 им.Л.Н.Толстого по предмету "Физика"</t>
  </si>
  <si>
    <t>Алимханова Дина Расуловна</t>
  </si>
  <si>
    <t xml:space="preserve">              И.О. директора МКОУ СОШ № 12 им.Л.Н.Толстого   Магомедова П.Г.</t>
  </si>
  <si>
    <t>Отчёт успеваемости и качества знаний учащихся МКОУ СОШ №12 им.Л.Н.Толстого по предмету "___________"</t>
  </si>
  <si>
    <t>Отчёт успеваемости и качества знаний учащихся МКОУ СОШ №12 им.Л.Н.Толстого по предмету "русский язык"</t>
  </si>
  <si>
    <t>Джаватова Т.М.</t>
  </si>
  <si>
    <t>Абдулмажидова Д.А.</t>
  </si>
  <si>
    <t>Гусейнова Ф.К.</t>
  </si>
  <si>
    <t>Хизриева Д.В.</t>
  </si>
  <si>
    <t>Амангишиева Д.Т.</t>
  </si>
  <si>
    <t>Абдулмажидова Д.А</t>
  </si>
  <si>
    <t>Гусейнова Ф.К</t>
  </si>
  <si>
    <t>Хизриева Д.С.</t>
  </si>
  <si>
    <t>Курамагомаева Л.А.</t>
  </si>
  <si>
    <t>Бектемирова Б.З.</t>
  </si>
  <si>
    <t>Шахрудинова М.М.</t>
  </si>
  <si>
    <t>3"а"</t>
  </si>
  <si>
    <t>3"д"</t>
  </si>
  <si>
    <t>6 "г"</t>
  </si>
  <si>
    <t>Магомедова Ю.А.</t>
  </si>
  <si>
    <t>Джаражисова Р.Д.</t>
  </si>
  <si>
    <t>Абакарова А.О.</t>
  </si>
  <si>
    <t>5 "б</t>
  </si>
  <si>
    <t>8"а"</t>
  </si>
  <si>
    <t>4"в"</t>
  </si>
  <si>
    <t>Абдуллаева З.М.</t>
  </si>
  <si>
    <t>Аджаматова Р.К.</t>
  </si>
  <si>
    <t>Исаева М.Ш.</t>
  </si>
  <si>
    <t>Идрисова Н.Х.</t>
  </si>
  <si>
    <t>и.о. директор МКОУ СОШ №12     Магомедова П.Г.</t>
  </si>
  <si>
    <t>Акаева Азинат Абдулкадировна</t>
  </si>
  <si>
    <t>Бектемирова  Багия Зубаировна</t>
  </si>
  <si>
    <t>6"г"</t>
  </si>
  <si>
    <t>Демирова Чичак Низамовна</t>
  </si>
  <si>
    <t>Абдурахманова Марьям Алибековна</t>
  </si>
  <si>
    <t>2"а"</t>
  </si>
  <si>
    <t>2 "б"</t>
  </si>
  <si>
    <t>2 "в"</t>
  </si>
  <si>
    <t>2 "г"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</si>
</sst>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164" fontId="2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39"/>
  <sheetViews>
    <sheetView topLeftCell="A15" workbookViewId="0">
      <selection activeCell="A8" sqref="A8:D34"/>
    </sheetView>
  </sheetViews>
  <sheetFormatPr defaultRowHeight="15"/>
  <cols>
    <col min="1" max="1" width="5" customWidth="1"/>
    <col min="2" max="2" width="8.5703125" customWidth="1"/>
    <col min="3" max="3" width="34" customWidth="1"/>
    <col min="4" max="4" width="12.5703125" customWidth="1"/>
    <col min="5" max="5" width="13.42578125" customWidth="1"/>
    <col min="6" max="6" width="6.28515625" customWidth="1"/>
    <col min="7" max="7" width="10.42578125" customWidth="1"/>
    <col min="8" max="8" width="6.42578125" customWidth="1"/>
    <col min="9" max="11" width="6.42578125" bestFit="1" customWidth="1"/>
    <col min="13" max="13" width="9.5703125" customWidth="1"/>
    <col min="14" max="14" width="9.85546875" customWidth="1"/>
  </cols>
  <sheetData>
    <row r="2" spans="1:14" ht="18.75">
      <c r="A2" s="24" t="s">
        <v>113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5" spans="1:14" ht="15.75" customHeight="1">
      <c r="A5" s="25" t="s">
        <v>0</v>
      </c>
      <c r="B5" s="25" t="s">
        <v>1</v>
      </c>
      <c r="C5" s="25" t="s">
        <v>2</v>
      </c>
      <c r="D5" s="25" t="s">
        <v>3</v>
      </c>
      <c r="E5" s="25" t="s">
        <v>4</v>
      </c>
      <c r="F5" s="25" t="s">
        <v>5</v>
      </c>
      <c r="G5" s="25" t="s">
        <v>6</v>
      </c>
      <c r="H5" s="25" t="s">
        <v>7</v>
      </c>
      <c r="I5" s="25" t="s">
        <v>8</v>
      </c>
      <c r="J5" s="25" t="s">
        <v>9</v>
      </c>
      <c r="K5" s="25" t="s">
        <v>10</v>
      </c>
      <c r="L5" s="25" t="s">
        <v>11</v>
      </c>
      <c r="M5" s="25" t="s">
        <v>12</v>
      </c>
      <c r="N5" s="25" t="s">
        <v>13</v>
      </c>
    </row>
    <row r="6" spans="1:14" ht="34.5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15.7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  <c r="L7" s="14">
        <v>12</v>
      </c>
      <c r="M7" s="14">
        <v>13</v>
      </c>
      <c r="N7" s="14">
        <v>14</v>
      </c>
    </row>
    <row r="8" spans="1:14" ht="15.75">
      <c r="A8" s="18">
        <v>1</v>
      </c>
      <c r="B8" s="18" t="s">
        <v>125</v>
      </c>
      <c r="C8" s="18" t="s">
        <v>114</v>
      </c>
      <c r="D8" s="18" t="s">
        <v>45</v>
      </c>
      <c r="E8" s="18">
        <v>25</v>
      </c>
      <c r="F8" s="18">
        <v>25</v>
      </c>
      <c r="G8" s="2">
        <f t="shared" ref="G8:G12" si="0">SUM(E8-F8)</f>
        <v>0</v>
      </c>
      <c r="H8" s="2">
        <f t="shared" ref="H8:H12" si="1">SUM(E8-F8)</f>
        <v>0</v>
      </c>
      <c r="I8" s="2">
        <v>8</v>
      </c>
      <c r="J8" s="2">
        <v>12</v>
      </c>
      <c r="K8" s="2">
        <v>5</v>
      </c>
      <c r="L8" s="2">
        <f t="shared" ref="L8:L12" si="2">SUM(K8+J8+I8)*100/E8</f>
        <v>100</v>
      </c>
      <c r="M8" s="3">
        <f t="shared" ref="M8:M12" si="3">SUM(K8+J8)*100/E8</f>
        <v>68</v>
      </c>
      <c r="N8" s="3">
        <f t="shared" ref="N8:N12" si="4">SUM((H8*2)+(I8*3)+(J8*4)+(K8*5))/E8</f>
        <v>3.88</v>
      </c>
    </row>
    <row r="9" spans="1:14" ht="15.75">
      <c r="A9" s="18">
        <f>A8+1</f>
        <v>2</v>
      </c>
      <c r="B9" s="18" t="s">
        <v>37</v>
      </c>
      <c r="C9" s="18" t="s">
        <v>115</v>
      </c>
      <c r="D9" s="18" t="s">
        <v>48</v>
      </c>
      <c r="E9" s="18">
        <v>27</v>
      </c>
      <c r="F9" s="18">
        <v>27</v>
      </c>
      <c r="G9" s="2">
        <f t="shared" si="0"/>
        <v>0</v>
      </c>
      <c r="H9" s="2">
        <f t="shared" si="1"/>
        <v>0</v>
      </c>
      <c r="I9" s="2">
        <v>5</v>
      </c>
      <c r="J9" s="2">
        <v>17</v>
      </c>
      <c r="K9" s="2">
        <v>5</v>
      </c>
      <c r="L9" s="2">
        <f t="shared" si="2"/>
        <v>100</v>
      </c>
      <c r="M9" s="3">
        <f t="shared" si="3"/>
        <v>81.481481481481481</v>
      </c>
      <c r="N9" s="3">
        <f t="shared" si="4"/>
        <v>4</v>
      </c>
    </row>
    <row r="10" spans="1:14" ht="15.75">
      <c r="A10" s="18">
        <f t="shared" ref="A10:A34" si="5">A9+1</f>
        <v>3</v>
      </c>
      <c r="B10" s="18" t="s">
        <v>38</v>
      </c>
      <c r="C10" s="18" t="s">
        <v>116</v>
      </c>
      <c r="D10" s="18" t="s">
        <v>50</v>
      </c>
      <c r="E10" s="18">
        <v>25</v>
      </c>
      <c r="F10" s="18">
        <v>25</v>
      </c>
      <c r="G10" s="2">
        <f t="shared" si="0"/>
        <v>0</v>
      </c>
      <c r="H10" s="2">
        <f t="shared" si="1"/>
        <v>0</v>
      </c>
      <c r="I10" s="2">
        <v>8</v>
      </c>
      <c r="J10" s="2">
        <v>12</v>
      </c>
      <c r="K10" s="2">
        <v>5</v>
      </c>
      <c r="L10" s="2">
        <f t="shared" si="2"/>
        <v>100</v>
      </c>
      <c r="M10" s="3">
        <f t="shared" si="3"/>
        <v>68</v>
      </c>
      <c r="N10" s="3">
        <f t="shared" si="4"/>
        <v>3.88</v>
      </c>
    </row>
    <row r="11" spans="1:14" ht="15.75">
      <c r="A11" s="18">
        <f t="shared" si="5"/>
        <v>4</v>
      </c>
      <c r="B11" s="18" t="s">
        <v>39</v>
      </c>
      <c r="C11" s="18" t="s">
        <v>117</v>
      </c>
      <c r="D11" s="18" t="s">
        <v>50</v>
      </c>
      <c r="E11" s="18">
        <v>19</v>
      </c>
      <c r="F11" s="18">
        <v>19</v>
      </c>
      <c r="G11" s="2">
        <f t="shared" si="0"/>
        <v>0</v>
      </c>
      <c r="H11" s="2">
        <f t="shared" si="1"/>
        <v>0</v>
      </c>
      <c r="I11" s="2">
        <v>11</v>
      </c>
      <c r="J11" s="2">
        <v>6</v>
      </c>
      <c r="K11" s="2">
        <v>2</v>
      </c>
      <c r="L11" s="2">
        <f t="shared" si="2"/>
        <v>100</v>
      </c>
      <c r="M11" s="3">
        <f t="shared" si="3"/>
        <v>42.10526315789474</v>
      </c>
      <c r="N11" s="3">
        <f t="shared" si="4"/>
        <v>3.5263157894736841</v>
      </c>
    </row>
    <row r="12" spans="1:14" ht="15.75">
      <c r="A12" s="18">
        <f t="shared" si="5"/>
        <v>5</v>
      </c>
      <c r="B12" s="18" t="s">
        <v>126</v>
      </c>
      <c r="C12" s="18" t="s">
        <v>118</v>
      </c>
      <c r="D12" s="18" t="s">
        <v>50</v>
      </c>
      <c r="E12" s="18">
        <v>16</v>
      </c>
      <c r="F12" s="18">
        <v>16</v>
      </c>
      <c r="G12" s="2">
        <f t="shared" si="0"/>
        <v>0</v>
      </c>
      <c r="H12" s="2">
        <f t="shared" si="1"/>
        <v>0</v>
      </c>
      <c r="I12" s="2">
        <v>6</v>
      </c>
      <c r="J12" s="2">
        <v>5</v>
      </c>
      <c r="K12" s="2">
        <v>5</v>
      </c>
      <c r="L12" s="2">
        <f t="shared" si="2"/>
        <v>100</v>
      </c>
      <c r="M12" s="3">
        <f t="shared" si="3"/>
        <v>62.5</v>
      </c>
      <c r="N12" s="3">
        <f t="shared" si="4"/>
        <v>3.9375</v>
      </c>
    </row>
    <row r="13" spans="1:14" ht="15.75">
      <c r="A13" s="16">
        <f t="shared" si="5"/>
        <v>6</v>
      </c>
      <c r="B13" s="1" t="s">
        <v>40</v>
      </c>
      <c r="C13" s="2" t="s">
        <v>47</v>
      </c>
      <c r="D13" s="2" t="s">
        <v>45</v>
      </c>
      <c r="E13" s="2">
        <v>29</v>
      </c>
      <c r="F13" s="2">
        <v>29</v>
      </c>
      <c r="G13" s="2">
        <f>SUM(E13-F13)</f>
        <v>0</v>
      </c>
      <c r="H13" s="2">
        <f>SUM(E13-F13)</f>
        <v>0</v>
      </c>
      <c r="I13" s="2">
        <v>16</v>
      </c>
      <c r="J13" s="2">
        <v>5</v>
      </c>
      <c r="K13" s="2">
        <v>8</v>
      </c>
      <c r="L13" s="2">
        <f>SUM(K13+J13+I13)*100/E13</f>
        <v>100</v>
      </c>
      <c r="M13" s="3">
        <f>SUM(K13+J13)*100/E13</f>
        <v>44.827586206896555</v>
      </c>
      <c r="N13" s="3">
        <f>SUM((H13*2)+(I13*3)+(J13*4)+(K13*5))/E13</f>
        <v>3.7241379310344827</v>
      </c>
    </row>
    <row r="14" spans="1:14" ht="15.75">
      <c r="A14" s="16">
        <f t="shared" si="5"/>
        <v>7</v>
      </c>
      <c r="B14" s="1" t="s">
        <v>41</v>
      </c>
      <c r="C14" s="2" t="s">
        <v>46</v>
      </c>
      <c r="D14" s="2" t="s">
        <v>45</v>
      </c>
      <c r="E14" s="2">
        <v>32</v>
      </c>
      <c r="F14" s="2">
        <v>32</v>
      </c>
      <c r="G14" s="2">
        <f t="shared" ref="G14:G33" si="6">SUM(E14-F14)</f>
        <v>0</v>
      </c>
      <c r="H14" s="2">
        <f t="shared" ref="H14:H33" si="7">SUM(E14-F14)</f>
        <v>0</v>
      </c>
      <c r="I14" s="2">
        <v>4</v>
      </c>
      <c r="J14" s="2">
        <v>13</v>
      </c>
      <c r="K14" s="2">
        <v>15</v>
      </c>
      <c r="L14" s="2">
        <f t="shared" ref="L14:L34" si="8">SUM(K14+J14+I14)*100/E14</f>
        <v>100</v>
      </c>
      <c r="M14" s="3">
        <f t="shared" ref="M14:M35" si="9">SUM(K14+J14)*100/E14</f>
        <v>87.5</v>
      </c>
      <c r="N14" s="3">
        <f t="shared" ref="N14:N35" si="10">SUM((H14*2)+(I14*3)+(J14*4)+(K14*5))/E14</f>
        <v>4.34375</v>
      </c>
    </row>
    <row r="15" spans="1:14" ht="15.75">
      <c r="A15" s="16">
        <f t="shared" si="5"/>
        <v>8</v>
      </c>
      <c r="B15" s="1" t="s">
        <v>42</v>
      </c>
      <c r="C15" s="2" t="s">
        <v>49</v>
      </c>
      <c r="D15" s="2" t="s">
        <v>45</v>
      </c>
      <c r="E15" s="2">
        <v>31</v>
      </c>
      <c r="F15" s="2">
        <v>31</v>
      </c>
      <c r="G15" s="2">
        <f t="shared" ref="G15" si="11">SUM(E15-F15)</f>
        <v>0</v>
      </c>
      <c r="H15" s="2">
        <f t="shared" si="7"/>
        <v>0</v>
      </c>
      <c r="I15" s="2">
        <v>13</v>
      </c>
      <c r="J15" s="2">
        <v>13</v>
      </c>
      <c r="K15" s="2">
        <v>5</v>
      </c>
      <c r="L15" s="2">
        <f t="shared" si="8"/>
        <v>100</v>
      </c>
      <c r="M15" s="3">
        <f t="shared" si="9"/>
        <v>58.064516129032256</v>
      </c>
      <c r="N15" s="3">
        <f t="shared" si="10"/>
        <v>3.7419354838709675</v>
      </c>
    </row>
    <row r="16" spans="1:14" ht="15.75">
      <c r="A16" s="16">
        <f t="shared" si="5"/>
        <v>9</v>
      </c>
      <c r="B16" s="1" t="s">
        <v>43</v>
      </c>
      <c r="C16" s="2" t="s">
        <v>51</v>
      </c>
      <c r="D16" s="2" t="s">
        <v>45</v>
      </c>
      <c r="E16" s="2">
        <v>30</v>
      </c>
      <c r="F16" s="2">
        <v>30</v>
      </c>
      <c r="G16" s="2">
        <f t="shared" ref="G16" si="12">SUM(E16-F16)</f>
        <v>0</v>
      </c>
      <c r="H16" s="2">
        <f t="shared" si="7"/>
        <v>0</v>
      </c>
      <c r="I16" s="2">
        <v>9</v>
      </c>
      <c r="J16" s="2">
        <v>15</v>
      </c>
      <c r="K16" s="2">
        <v>6</v>
      </c>
      <c r="L16" s="2">
        <f t="shared" si="8"/>
        <v>100</v>
      </c>
      <c r="M16" s="3">
        <f t="shared" ref="M16:M34" si="13">SUM(K16+J16)*100/E16</f>
        <v>70</v>
      </c>
      <c r="N16" s="3">
        <f t="shared" ref="N16:N34" si="14">SUM((H16*2)+(I16*3)+(J16*4)+(K16*5))/E16</f>
        <v>3.9</v>
      </c>
    </row>
    <row r="17" spans="1:14" ht="15.75">
      <c r="A17" s="17">
        <f t="shared" si="5"/>
        <v>10</v>
      </c>
      <c r="B17" s="1" t="s">
        <v>14</v>
      </c>
      <c r="C17" s="2" t="s">
        <v>58</v>
      </c>
      <c r="D17" s="2" t="s">
        <v>50</v>
      </c>
      <c r="E17" s="2">
        <v>26</v>
      </c>
      <c r="F17" s="2">
        <v>26</v>
      </c>
      <c r="G17" s="2">
        <f t="shared" si="6"/>
        <v>0</v>
      </c>
      <c r="H17" s="2">
        <f t="shared" si="7"/>
        <v>0</v>
      </c>
      <c r="I17" s="2">
        <v>12</v>
      </c>
      <c r="J17" s="2">
        <v>12</v>
      </c>
      <c r="K17" s="2">
        <v>2</v>
      </c>
      <c r="L17" s="2">
        <f t="shared" si="8"/>
        <v>100</v>
      </c>
      <c r="M17" s="3">
        <f t="shared" si="13"/>
        <v>53.846153846153847</v>
      </c>
      <c r="N17" s="3">
        <f t="shared" si="14"/>
        <v>3.6153846153846154</v>
      </c>
    </row>
    <row r="18" spans="1:14" ht="15.75">
      <c r="A18" s="17">
        <f t="shared" si="5"/>
        <v>11</v>
      </c>
      <c r="B18" s="1" t="s">
        <v>15</v>
      </c>
      <c r="C18" s="2" t="s">
        <v>55</v>
      </c>
      <c r="D18" s="2" t="s">
        <v>45</v>
      </c>
      <c r="E18" s="2">
        <v>29</v>
      </c>
      <c r="F18" s="2">
        <v>29</v>
      </c>
      <c r="G18" s="2">
        <f t="shared" si="6"/>
        <v>0</v>
      </c>
      <c r="H18" s="2">
        <f t="shared" si="7"/>
        <v>0</v>
      </c>
      <c r="I18" s="2">
        <v>18</v>
      </c>
      <c r="J18" s="2">
        <v>10</v>
      </c>
      <c r="K18" s="2">
        <v>1</v>
      </c>
      <c r="L18" s="2">
        <f t="shared" si="8"/>
        <v>100</v>
      </c>
      <c r="M18" s="3">
        <f t="shared" si="13"/>
        <v>37.931034482758619</v>
      </c>
      <c r="N18" s="3">
        <f t="shared" si="14"/>
        <v>3.4137931034482758</v>
      </c>
    </row>
    <row r="19" spans="1:14" ht="15.75">
      <c r="A19" s="17">
        <f t="shared" si="5"/>
        <v>12</v>
      </c>
      <c r="B19" s="1" t="s">
        <v>16</v>
      </c>
      <c r="C19" s="2" t="s">
        <v>59</v>
      </c>
      <c r="D19" s="2" t="s">
        <v>50</v>
      </c>
      <c r="E19" s="2">
        <v>28</v>
      </c>
      <c r="F19" s="2">
        <v>28</v>
      </c>
      <c r="G19" s="2">
        <f t="shared" si="6"/>
        <v>0</v>
      </c>
      <c r="H19" s="2">
        <f t="shared" si="7"/>
        <v>0</v>
      </c>
      <c r="I19" s="2">
        <v>20</v>
      </c>
      <c r="J19" s="2">
        <v>4</v>
      </c>
      <c r="K19" s="2">
        <v>4</v>
      </c>
      <c r="L19" s="2">
        <f t="shared" si="8"/>
        <v>100</v>
      </c>
      <c r="M19" s="3">
        <f t="shared" si="13"/>
        <v>28.571428571428573</v>
      </c>
      <c r="N19" s="3">
        <f t="shared" si="14"/>
        <v>3.4285714285714284</v>
      </c>
    </row>
    <row r="20" spans="1:14" ht="15.75">
      <c r="A20" s="17">
        <f t="shared" si="5"/>
        <v>13</v>
      </c>
      <c r="B20" s="1" t="s">
        <v>35</v>
      </c>
      <c r="C20" s="2" t="s">
        <v>59</v>
      </c>
      <c r="D20" s="2" t="s">
        <v>50</v>
      </c>
      <c r="E20" s="2">
        <v>21</v>
      </c>
      <c r="F20" s="2">
        <v>21</v>
      </c>
      <c r="G20" s="2">
        <v>0</v>
      </c>
      <c r="H20" s="2">
        <v>0</v>
      </c>
      <c r="I20" s="2">
        <v>16</v>
      </c>
      <c r="J20" s="2">
        <v>4</v>
      </c>
      <c r="K20" s="2">
        <v>1</v>
      </c>
      <c r="L20" s="4">
        <f t="shared" si="8"/>
        <v>100</v>
      </c>
      <c r="M20" s="3">
        <f t="shared" si="13"/>
        <v>23.80952380952381</v>
      </c>
      <c r="N20" s="3">
        <f t="shared" si="14"/>
        <v>3.2857142857142856</v>
      </c>
    </row>
    <row r="21" spans="1:14" ht="15.75">
      <c r="A21" s="17">
        <f t="shared" si="5"/>
        <v>14</v>
      </c>
      <c r="B21" s="1" t="s">
        <v>17</v>
      </c>
      <c r="C21" s="2" t="s">
        <v>52</v>
      </c>
      <c r="D21" s="2" t="s">
        <v>45</v>
      </c>
      <c r="E21" s="2">
        <v>23</v>
      </c>
      <c r="F21" s="2">
        <v>23</v>
      </c>
      <c r="G21" s="2">
        <f t="shared" si="6"/>
        <v>0</v>
      </c>
      <c r="H21" s="2">
        <f t="shared" si="7"/>
        <v>0</v>
      </c>
      <c r="I21" s="2">
        <v>14</v>
      </c>
      <c r="J21" s="2">
        <v>6</v>
      </c>
      <c r="K21" s="2">
        <v>3</v>
      </c>
      <c r="L21" s="2">
        <f t="shared" si="8"/>
        <v>100</v>
      </c>
      <c r="M21" s="3">
        <f t="shared" si="13"/>
        <v>39.130434782608695</v>
      </c>
      <c r="N21" s="3">
        <f t="shared" si="14"/>
        <v>3.5217391304347827</v>
      </c>
    </row>
    <row r="22" spans="1:14" ht="15.75">
      <c r="A22" s="17">
        <f t="shared" si="5"/>
        <v>15</v>
      </c>
      <c r="B22" s="1" t="s">
        <v>18</v>
      </c>
      <c r="C22" s="2" t="s">
        <v>53</v>
      </c>
      <c r="D22" s="2" t="s">
        <v>50</v>
      </c>
      <c r="E22" s="2">
        <v>28</v>
      </c>
      <c r="F22" s="2">
        <v>28</v>
      </c>
      <c r="G22" s="2">
        <f t="shared" si="6"/>
        <v>0</v>
      </c>
      <c r="H22" s="2">
        <f t="shared" si="7"/>
        <v>0</v>
      </c>
      <c r="I22" s="2">
        <v>20</v>
      </c>
      <c r="J22" s="2">
        <v>3</v>
      </c>
      <c r="K22" s="2">
        <v>5</v>
      </c>
      <c r="L22" s="2">
        <f t="shared" si="8"/>
        <v>100</v>
      </c>
      <c r="M22" s="3">
        <f t="shared" si="13"/>
        <v>28.571428571428573</v>
      </c>
      <c r="N22" s="3">
        <f t="shared" si="14"/>
        <v>3.4642857142857144</v>
      </c>
    </row>
    <row r="23" spans="1:14" ht="15.75">
      <c r="A23" s="17">
        <f>A22+1</f>
        <v>16</v>
      </c>
      <c r="B23" s="1" t="s">
        <v>19</v>
      </c>
      <c r="C23" s="2" t="s">
        <v>54</v>
      </c>
      <c r="D23" s="2" t="s">
        <v>50</v>
      </c>
      <c r="E23" s="2">
        <v>27</v>
      </c>
      <c r="F23" s="2">
        <v>27</v>
      </c>
      <c r="G23" s="2">
        <v>0</v>
      </c>
      <c r="H23" s="2">
        <v>0</v>
      </c>
      <c r="I23" s="2">
        <v>17</v>
      </c>
      <c r="J23" s="2">
        <v>5</v>
      </c>
      <c r="K23" s="2">
        <v>5</v>
      </c>
      <c r="L23" s="4">
        <f t="shared" si="8"/>
        <v>100</v>
      </c>
      <c r="M23" s="3">
        <f t="shared" si="13"/>
        <v>37.037037037037038</v>
      </c>
      <c r="N23" s="3">
        <f t="shared" si="14"/>
        <v>3.5555555555555554</v>
      </c>
    </row>
    <row r="24" spans="1:14" ht="15.75">
      <c r="A24" s="17">
        <f>A23+1</f>
        <v>17</v>
      </c>
      <c r="B24" s="1" t="s">
        <v>127</v>
      </c>
      <c r="C24" s="2" t="s">
        <v>55</v>
      </c>
      <c r="D24" s="2" t="s">
        <v>45</v>
      </c>
      <c r="E24" s="2">
        <v>22</v>
      </c>
      <c r="F24" s="2">
        <v>22</v>
      </c>
      <c r="G24" s="2">
        <v>0</v>
      </c>
      <c r="H24" s="2">
        <v>0</v>
      </c>
      <c r="I24" s="2">
        <v>15</v>
      </c>
      <c r="J24" s="2">
        <v>4</v>
      </c>
      <c r="K24" s="2">
        <v>3</v>
      </c>
      <c r="L24" s="4">
        <f t="shared" si="8"/>
        <v>100</v>
      </c>
      <c r="M24" s="3">
        <f t="shared" si="13"/>
        <v>31.818181818181817</v>
      </c>
      <c r="N24" s="3">
        <f t="shared" si="14"/>
        <v>3.4545454545454546</v>
      </c>
    </row>
    <row r="25" spans="1:14" ht="15.75">
      <c r="A25" s="17">
        <f>A23+1</f>
        <v>17</v>
      </c>
      <c r="B25" s="1" t="s">
        <v>20</v>
      </c>
      <c r="C25" s="2" t="s">
        <v>56</v>
      </c>
      <c r="D25" s="2" t="s">
        <v>48</v>
      </c>
      <c r="E25" s="2">
        <v>22</v>
      </c>
      <c r="F25" s="2">
        <v>22</v>
      </c>
      <c r="G25" s="2">
        <f t="shared" si="6"/>
        <v>0</v>
      </c>
      <c r="H25" s="2">
        <f t="shared" si="7"/>
        <v>0</v>
      </c>
      <c r="I25" s="2">
        <v>17</v>
      </c>
      <c r="J25" s="2">
        <v>5</v>
      </c>
      <c r="K25" s="2">
        <v>0</v>
      </c>
      <c r="L25" s="2">
        <f t="shared" si="8"/>
        <v>100</v>
      </c>
      <c r="M25" s="3">
        <f t="shared" si="13"/>
        <v>22.727272727272727</v>
      </c>
      <c r="N25" s="3">
        <f t="shared" si="14"/>
        <v>3.2272727272727271</v>
      </c>
    </row>
    <row r="26" spans="1:14" ht="15.75">
      <c r="A26" s="17">
        <f t="shared" si="5"/>
        <v>18</v>
      </c>
      <c r="B26" s="1" t="s">
        <v>21</v>
      </c>
      <c r="C26" s="2" t="s">
        <v>57</v>
      </c>
      <c r="D26" s="2" t="s">
        <v>50</v>
      </c>
      <c r="E26" s="2">
        <v>28</v>
      </c>
      <c r="F26" s="2">
        <v>28</v>
      </c>
      <c r="G26" s="2">
        <f t="shared" si="6"/>
        <v>0</v>
      </c>
      <c r="H26" s="2">
        <f t="shared" si="7"/>
        <v>0</v>
      </c>
      <c r="I26" s="2">
        <v>18</v>
      </c>
      <c r="J26" s="2">
        <v>7</v>
      </c>
      <c r="K26" s="2">
        <v>3</v>
      </c>
      <c r="L26" s="2">
        <f t="shared" si="8"/>
        <v>100</v>
      </c>
      <c r="M26" s="3">
        <f t="shared" si="13"/>
        <v>35.714285714285715</v>
      </c>
      <c r="N26" s="3">
        <f t="shared" si="14"/>
        <v>3.4642857142857144</v>
      </c>
    </row>
    <row r="27" spans="1:14" ht="15.75">
      <c r="A27" s="17">
        <f t="shared" si="5"/>
        <v>19</v>
      </c>
      <c r="B27" s="1" t="s">
        <v>22</v>
      </c>
      <c r="C27" s="2" t="s">
        <v>55</v>
      </c>
      <c r="D27" s="2" t="s">
        <v>45</v>
      </c>
      <c r="E27" s="2">
        <v>24</v>
      </c>
      <c r="F27" s="2">
        <v>24</v>
      </c>
      <c r="G27" s="2">
        <f t="shared" si="6"/>
        <v>0</v>
      </c>
      <c r="H27" s="2">
        <f t="shared" si="7"/>
        <v>0</v>
      </c>
      <c r="I27" s="2">
        <v>16</v>
      </c>
      <c r="J27" s="2">
        <v>5</v>
      </c>
      <c r="K27" s="2">
        <v>3</v>
      </c>
      <c r="L27" s="3">
        <f t="shared" si="8"/>
        <v>100</v>
      </c>
      <c r="M27" s="3">
        <f t="shared" si="13"/>
        <v>33.333333333333336</v>
      </c>
      <c r="N27" s="3">
        <f t="shared" si="14"/>
        <v>3.4583333333333335</v>
      </c>
    </row>
    <row r="28" spans="1:14" ht="15.75">
      <c r="A28" s="17">
        <f t="shared" si="5"/>
        <v>20</v>
      </c>
      <c r="B28" s="1" t="s">
        <v>23</v>
      </c>
      <c r="C28" s="2" t="s">
        <v>58</v>
      </c>
      <c r="D28" s="2" t="s">
        <v>50</v>
      </c>
      <c r="E28" s="2">
        <v>29</v>
      </c>
      <c r="F28" s="2">
        <v>29</v>
      </c>
      <c r="G28" s="2">
        <f t="shared" si="6"/>
        <v>0</v>
      </c>
      <c r="H28" s="2">
        <f t="shared" si="7"/>
        <v>0</v>
      </c>
      <c r="I28" s="2">
        <v>23</v>
      </c>
      <c r="J28" s="2">
        <v>3</v>
      </c>
      <c r="K28" s="2">
        <v>3</v>
      </c>
      <c r="L28" s="3">
        <f t="shared" si="8"/>
        <v>100</v>
      </c>
      <c r="M28" s="3">
        <f t="shared" si="13"/>
        <v>20.689655172413794</v>
      </c>
      <c r="N28" s="3">
        <f t="shared" si="14"/>
        <v>3.3103448275862069</v>
      </c>
    </row>
    <row r="29" spans="1:14" ht="15.75">
      <c r="A29" s="17">
        <f t="shared" si="5"/>
        <v>21</v>
      </c>
      <c r="B29" s="1" t="s">
        <v>24</v>
      </c>
      <c r="C29" s="2" t="s">
        <v>54</v>
      </c>
      <c r="D29" s="2" t="s">
        <v>50</v>
      </c>
      <c r="E29" s="2">
        <v>30</v>
      </c>
      <c r="F29" s="2">
        <v>30</v>
      </c>
      <c r="G29" s="2">
        <f t="shared" si="6"/>
        <v>0</v>
      </c>
      <c r="H29" s="2">
        <f t="shared" si="7"/>
        <v>0</v>
      </c>
      <c r="I29" s="2">
        <v>20</v>
      </c>
      <c r="J29" s="2">
        <v>5</v>
      </c>
      <c r="K29" s="2">
        <v>5</v>
      </c>
      <c r="L29" s="2">
        <f t="shared" si="8"/>
        <v>100</v>
      </c>
      <c r="M29" s="3">
        <f t="shared" si="13"/>
        <v>33.333333333333336</v>
      </c>
      <c r="N29" s="3">
        <f t="shared" si="14"/>
        <v>3.5</v>
      </c>
    </row>
    <row r="30" spans="1:14" ht="15.75">
      <c r="A30" s="17">
        <f t="shared" si="5"/>
        <v>22</v>
      </c>
      <c r="B30" s="1" t="s">
        <v>25</v>
      </c>
      <c r="C30" s="2" t="s">
        <v>57</v>
      </c>
      <c r="D30" s="2" t="s">
        <v>50</v>
      </c>
      <c r="E30" s="2">
        <v>27</v>
      </c>
      <c r="F30" s="2">
        <v>27</v>
      </c>
      <c r="G30" s="2">
        <f t="shared" si="6"/>
        <v>0</v>
      </c>
      <c r="H30" s="2">
        <f t="shared" si="7"/>
        <v>0</v>
      </c>
      <c r="I30" s="2">
        <v>20</v>
      </c>
      <c r="J30" s="2">
        <v>5</v>
      </c>
      <c r="K30" s="2">
        <v>2</v>
      </c>
      <c r="L30" s="2">
        <f t="shared" si="8"/>
        <v>100</v>
      </c>
      <c r="M30" s="3">
        <f t="shared" si="13"/>
        <v>25.925925925925927</v>
      </c>
      <c r="N30" s="3">
        <f t="shared" si="14"/>
        <v>3.3333333333333335</v>
      </c>
    </row>
    <row r="31" spans="1:14" ht="15.75">
      <c r="A31" s="17">
        <f t="shared" si="5"/>
        <v>23</v>
      </c>
      <c r="B31" s="1" t="s">
        <v>27</v>
      </c>
      <c r="C31" s="2" t="s">
        <v>53</v>
      </c>
      <c r="D31" s="2" t="s">
        <v>50</v>
      </c>
      <c r="E31" s="2">
        <v>31</v>
      </c>
      <c r="F31" s="2">
        <v>31</v>
      </c>
      <c r="G31" s="2">
        <v>0</v>
      </c>
      <c r="H31" s="2">
        <v>0</v>
      </c>
      <c r="I31" s="2">
        <v>16</v>
      </c>
      <c r="J31" s="2">
        <v>9</v>
      </c>
      <c r="K31" s="2">
        <v>6</v>
      </c>
      <c r="L31" s="2">
        <f t="shared" si="8"/>
        <v>100</v>
      </c>
      <c r="M31" s="3">
        <f t="shared" si="13"/>
        <v>48.387096774193552</v>
      </c>
      <c r="N31" s="3">
        <f t="shared" si="14"/>
        <v>3.6774193548387095</v>
      </c>
    </row>
    <row r="32" spans="1:14" ht="15.75">
      <c r="A32" s="17">
        <f t="shared" si="5"/>
        <v>24</v>
      </c>
      <c r="B32" s="1" t="s">
        <v>28</v>
      </c>
      <c r="C32" s="2" t="s">
        <v>52</v>
      </c>
      <c r="D32" s="2" t="s">
        <v>45</v>
      </c>
      <c r="E32" s="2">
        <v>23</v>
      </c>
      <c r="F32" s="2">
        <v>23</v>
      </c>
      <c r="G32" s="2">
        <f t="shared" si="6"/>
        <v>0</v>
      </c>
      <c r="H32" s="2">
        <f t="shared" si="7"/>
        <v>0</v>
      </c>
      <c r="I32" s="2">
        <v>19</v>
      </c>
      <c r="J32" s="2">
        <v>3</v>
      </c>
      <c r="K32" s="2">
        <v>1</v>
      </c>
      <c r="L32" s="2">
        <f t="shared" si="8"/>
        <v>100</v>
      </c>
      <c r="M32" s="3">
        <f t="shared" si="13"/>
        <v>17.391304347826086</v>
      </c>
      <c r="N32" s="3">
        <f t="shared" si="14"/>
        <v>3.2173913043478262</v>
      </c>
    </row>
    <row r="33" spans="1:14" ht="15.75">
      <c r="A33" s="17">
        <f t="shared" si="5"/>
        <v>25</v>
      </c>
      <c r="B33" s="1" t="s">
        <v>29</v>
      </c>
      <c r="C33" s="2" t="s">
        <v>58</v>
      </c>
      <c r="D33" s="2" t="s">
        <v>50</v>
      </c>
      <c r="E33" s="2">
        <v>26</v>
      </c>
      <c r="F33" s="2">
        <v>26</v>
      </c>
      <c r="G33" s="2">
        <f t="shared" si="6"/>
        <v>0</v>
      </c>
      <c r="H33" s="2">
        <f t="shared" si="7"/>
        <v>0</v>
      </c>
      <c r="I33" s="2">
        <v>18</v>
      </c>
      <c r="J33" s="2">
        <v>2</v>
      </c>
      <c r="K33" s="2">
        <v>6</v>
      </c>
      <c r="L33" s="2">
        <f t="shared" si="8"/>
        <v>100</v>
      </c>
      <c r="M33" s="3">
        <f t="shared" si="13"/>
        <v>30.76923076923077</v>
      </c>
      <c r="N33" s="3">
        <f t="shared" si="14"/>
        <v>3.5384615384615383</v>
      </c>
    </row>
    <row r="34" spans="1:14" ht="15.75">
      <c r="A34" s="17">
        <f t="shared" si="5"/>
        <v>26</v>
      </c>
      <c r="B34" s="1" t="s">
        <v>30</v>
      </c>
      <c r="C34" s="2" t="s">
        <v>53</v>
      </c>
      <c r="D34" s="2" t="s">
        <v>50</v>
      </c>
      <c r="E34" s="2">
        <v>22</v>
      </c>
      <c r="F34" s="2">
        <v>22</v>
      </c>
      <c r="G34" s="2">
        <v>0</v>
      </c>
      <c r="H34" s="2">
        <v>0</v>
      </c>
      <c r="I34" s="2">
        <v>16</v>
      </c>
      <c r="J34" s="2">
        <v>4</v>
      </c>
      <c r="K34" s="2">
        <v>2</v>
      </c>
      <c r="L34" s="2">
        <f t="shared" si="8"/>
        <v>100</v>
      </c>
      <c r="M34" s="3">
        <f t="shared" si="13"/>
        <v>27.272727272727273</v>
      </c>
      <c r="N34" s="3">
        <f t="shared" si="14"/>
        <v>3.3636363636363638</v>
      </c>
    </row>
    <row r="35" spans="1:14" ht="15.75">
      <c r="A35" s="1"/>
      <c r="B35" s="6" t="s">
        <v>33</v>
      </c>
      <c r="C35" s="7"/>
      <c r="D35" s="7"/>
      <c r="E35" s="7">
        <f>SUM(E8:E34)</f>
        <v>700</v>
      </c>
      <c r="F35" s="7">
        <f t="shared" ref="F35:K35" si="15">SUM(F8:F34)</f>
        <v>700</v>
      </c>
      <c r="G35" s="7">
        <f t="shared" si="15"/>
        <v>0</v>
      </c>
      <c r="H35" s="7">
        <f t="shared" si="15"/>
        <v>0</v>
      </c>
      <c r="I35" s="7">
        <f t="shared" si="15"/>
        <v>395</v>
      </c>
      <c r="J35" s="7">
        <f t="shared" si="15"/>
        <v>194</v>
      </c>
      <c r="K35" s="7">
        <f t="shared" si="15"/>
        <v>111</v>
      </c>
      <c r="L35" s="3">
        <f t="shared" ref="L35" si="16">SUM(K35+J35+I35)*100/E35</f>
        <v>100</v>
      </c>
      <c r="M35" s="3">
        <f t="shared" si="9"/>
        <v>43.571428571428569</v>
      </c>
      <c r="N35" s="3">
        <f t="shared" si="10"/>
        <v>3.5942857142857143</v>
      </c>
    </row>
    <row r="39" spans="1:14" ht="18.75">
      <c r="A39" s="23" t="s">
        <v>44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</sheetData>
  <mergeCells count="16">
    <mergeCell ref="A39:N39"/>
    <mergeCell ref="A2:N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ageMargins left="0.35433070866141736" right="0.23622047244094491" top="0.39370078740157483" bottom="0.43307086614173229" header="0.31496062992125984" footer="0.31496062992125984"/>
  <pageSetup paperSize="9" scale="80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N29"/>
  <sheetViews>
    <sheetView topLeftCell="A5" workbookViewId="0">
      <selection activeCell="A8" sqref="A8:A24"/>
    </sheetView>
  </sheetViews>
  <sheetFormatPr defaultRowHeight="15"/>
  <cols>
    <col min="1" max="1" width="5" customWidth="1"/>
    <col min="2" max="2" width="8.5703125" customWidth="1"/>
    <col min="3" max="3" width="34" customWidth="1"/>
    <col min="4" max="4" width="12.5703125" customWidth="1"/>
    <col min="5" max="5" width="13.42578125" customWidth="1"/>
    <col min="6" max="6" width="6.28515625" customWidth="1"/>
    <col min="7" max="7" width="10.42578125" customWidth="1"/>
    <col min="8" max="8" width="6.42578125" customWidth="1"/>
    <col min="9" max="11" width="6.42578125" bestFit="1" customWidth="1"/>
    <col min="13" max="13" width="9.5703125" customWidth="1"/>
    <col min="14" max="14" width="9.85546875" customWidth="1"/>
  </cols>
  <sheetData>
    <row r="2" spans="1:14" ht="18.75">
      <c r="A2" s="24" t="s">
        <v>99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5" spans="1:14" ht="15.75" customHeight="1">
      <c r="A5" s="25" t="s">
        <v>0</v>
      </c>
      <c r="B5" s="25" t="s">
        <v>1</v>
      </c>
      <c r="C5" s="25" t="s">
        <v>2</v>
      </c>
      <c r="D5" s="25" t="s">
        <v>3</v>
      </c>
      <c r="E5" s="25" t="s">
        <v>4</v>
      </c>
      <c r="F5" s="25" t="s">
        <v>5</v>
      </c>
      <c r="G5" s="25" t="s">
        <v>6</v>
      </c>
      <c r="H5" s="25" t="s">
        <v>7</v>
      </c>
      <c r="I5" s="25" t="s">
        <v>8</v>
      </c>
      <c r="J5" s="25" t="s">
        <v>9</v>
      </c>
      <c r="K5" s="25" t="s">
        <v>10</v>
      </c>
      <c r="L5" s="25" t="s">
        <v>11</v>
      </c>
      <c r="M5" s="25" t="s">
        <v>12</v>
      </c>
      <c r="N5" s="25" t="s">
        <v>13</v>
      </c>
    </row>
    <row r="6" spans="1:14" ht="34.5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15.75">
      <c r="A7" s="1">
        <v>1</v>
      </c>
      <c r="B7" s="1" t="s">
        <v>14</v>
      </c>
      <c r="C7" s="2" t="s">
        <v>96</v>
      </c>
      <c r="D7" s="2" t="s">
        <v>62</v>
      </c>
      <c r="E7" s="2">
        <v>26</v>
      </c>
      <c r="F7" s="2">
        <v>26</v>
      </c>
      <c r="G7" s="2">
        <f t="shared" ref="G7:G25" si="0">SUM(E7-F7)</f>
        <v>0</v>
      </c>
      <c r="H7" s="2">
        <f t="shared" ref="H7:H25" si="1">SUM(E7-F7)</f>
        <v>0</v>
      </c>
      <c r="I7" s="2">
        <v>19</v>
      </c>
      <c r="J7" s="2">
        <v>4</v>
      </c>
      <c r="K7" s="2">
        <v>3</v>
      </c>
      <c r="L7" s="2">
        <f t="shared" ref="L7:L24" si="2">SUM(K7+J7+I7)*100/E7</f>
        <v>100</v>
      </c>
      <c r="M7" s="3">
        <f t="shared" ref="M7:M25" si="3">SUM(K7+J7)*100/E7</f>
        <v>26.923076923076923</v>
      </c>
      <c r="N7" s="3">
        <f t="shared" ref="N7:N25" si="4">SUM((H7*2)+(I7*3)+(J7*4)+(K7*5))/E7</f>
        <v>3.3846153846153846</v>
      </c>
    </row>
    <row r="8" spans="1:14" ht="15.75">
      <c r="A8" s="1">
        <f>1+A7</f>
        <v>2</v>
      </c>
      <c r="B8" s="1" t="s">
        <v>15</v>
      </c>
      <c r="C8" s="2" t="s">
        <v>97</v>
      </c>
      <c r="D8" s="2" t="s">
        <v>62</v>
      </c>
      <c r="E8" s="2">
        <v>29</v>
      </c>
      <c r="F8" s="2">
        <v>29</v>
      </c>
      <c r="G8" s="2">
        <f t="shared" si="0"/>
        <v>0</v>
      </c>
      <c r="H8" s="2">
        <f t="shared" si="1"/>
        <v>0</v>
      </c>
      <c r="I8" s="2">
        <v>22</v>
      </c>
      <c r="J8" s="2">
        <v>4</v>
      </c>
      <c r="K8" s="2">
        <v>3</v>
      </c>
      <c r="L8" s="2">
        <f t="shared" si="2"/>
        <v>100</v>
      </c>
      <c r="M8" s="3">
        <f t="shared" si="3"/>
        <v>24.137931034482758</v>
      </c>
      <c r="N8" s="3">
        <f t="shared" si="4"/>
        <v>3.3448275862068964</v>
      </c>
    </row>
    <row r="9" spans="1:14" ht="15.75">
      <c r="A9" s="1">
        <f t="shared" ref="A9:A24" si="5">1+A8</f>
        <v>3</v>
      </c>
      <c r="B9" s="1" t="s">
        <v>16</v>
      </c>
      <c r="C9" s="2" t="s">
        <v>96</v>
      </c>
      <c r="D9" s="2" t="s">
        <v>62</v>
      </c>
      <c r="E9" s="2">
        <v>28</v>
      </c>
      <c r="F9" s="2">
        <v>28</v>
      </c>
      <c r="G9" s="2">
        <f t="shared" si="0"/>
        <v>0</v>
      </c>
      <c r="H9" s="2">
        <f t="shared" si="1"/>
        <v>0</v>
      </c>
      <c r="I9" s="2">
        <v>20</v>
      </c>
      <c r="J9" s="2">
        <v>4</v>
      </c>
      <c r="K9" s="2">
        <v>4</v>
      </c>
      <c r="L9" s="2">
        <f t="shared" si="2"/>
        <v>100</v>
      </c>
      <c r="M9" s="3">
        <f t="shared" si="3"/>
        <v>28.571428571428573</v>
      </c>
      <c r="N9" s="3">
        <f t="shared" si="4"/>
        <v>3.4285714285714284</v>
      </c>
    </row>
    <row r="10" spans="1:14" ht="15.75">
      <c r="A10" s="1">
        <f t="shared" si="5"/>
        <v>4</v>
      </c>
      <c r="B10" s="1" t="s">
        <v>35</v>
      </c>
      <c r="C10" s="2" t="s">
        <v>97</v>
      </c>
      <c r="D10" s="2" t="s">
        <v>62</v>
      </c>
      <c r="E10" s="2">
        <v>21</v>
      </c>
      <c r="F10" s="2">
        <v>21</v>
      </c>
      <c r="G10" s="2">
        <f t="shared" si="0"/>
        <v>0</v>
      </c>
      <c r="H10" s="2">
        <f t="shared" si="1"/>
        <v>0</v>
      </c>
      <c r="I10" s="2">
        <v>17</v>
      </c>
      <c r="J10" s="2">
        <v>2</v>
      </c>
      <c r="K10" s="2">
        <v>2</v>
      </c>
      <c r="L10" s="2">
        <f t="shared" si="2"/>
        <v>100</v>
      </c>
      <c r="M10" s="3">
        <f t="shared" si="3"/>
        <v>19.047619047619047</v>
      </c>
      <c r="N10" s="3">
        <f t="shared" si="4"/>
        <v>3.2857142857142856</v>
      </c>
    </row>
    <row r="11" spans="1:14" ht="15.75">
      <c r="A11" s="1">
        <f t="shared" si="5"/>
        <v>5</v>
      </c>
      <c r="B11" s="1" t="s">
        <v>17</v>
      </c>
      <c r="C11" s="2" t="s">
        <v>98</v>
      </c>
      <c r="D11" s="2" t="s">
        <v>62</v>
      </c>
      <c r="E11" s="2">
        <v>23</v>
      </c>
      <c r="F11" s="2">
        <v>23</v>
      </c>
      <c r="G11" s="2">
        <f t="shared" si="0"/>
        <v>0</v>
      </c>
      <c r="H11" s="2">
        <f t="shared" si="1"/>
        <v>0</v>
      </c>
      <c r="I11" s="2">
        <v>18</v>
      </c>
      <c r="J11" s="2">
        <v>3</v>
      </c>
      <c r="K11" s="2">
        <v>2</v>
      </c>
      <c r="L11" s="2">
        <f t="shared" si="2"/>
        <v>100</v>
      </c>
      <c r="M11" s="3">
        <f t="shared" si="3"/>
        <v>21.739130434782609</v>
      </c>
      <c r="N11" s="3">
        <f t="shared" si="4"/>
        <v>3.3043478260869565</v>
      </c>
    </row>
    <row r="12" spans="1:14" ht="15.75">
      <c r="A12" s="1">
        <f t="shared" si="5"/>
        <v>6</v>
      </c>
      <c r="B12" s="1" t="s">
        <v>18</v>
      </c>
      <c r="C12" s="2" t="s">
        <v>98</v>
      </c>
      <c r="D12" s="2" t="s">
        <v>62</v>
      </c>
      <c r="E12" s="2">
        <v>28</v>
      </c>
      <c r="F12" s="2">
        <v>28</v>
      </c>
      <c r="G12" s="2">
        <f t="shared" si="0"/>
        <v>0</v>
      </c>
      <c r="H12" s="2">
        <f t="shared" si="1"/>
        <v>0</v>
      </c>
      <c r="I12" s="2">
        <v>22</v>
      </c>
      <c r="J12" s="2">
        <v>3</v>
      </c>
      <c r="K12" s="2">
        <v>3</v>
      </c>
      <c r="L12" s="4">
        <f t="shared" si="2"/>
        <v>100</v>
      </c>
      <c r="M12" s="3">
        <f t="shared" si="3"/>
        <v>21.428571428571427</v>
      </c>
      <c r="N12" s="3">
        <f t="shared" si="4"/>
        <v>3.3214285714285716</v>
      </c>
    </row>
    <row r="13" spans="1:14" ht="15.75">
      <c r="A13" s="1">
        <f t="shared" si="5"/>
        <v>7</v>
      </c>
      <c r="B13" s="1" t="s">
        <v>19</v>
      </c>
      <c r="C13" s="2" t="s">
        <v>98</v>
      </c>
      <c r="D13" s="2" t="s">
        <v>62</v>
      </c>
      <c r="E13" s="2">
        <v>27</v>
      </c>
      <c r="F13" s="2">
        <v>27</v>
      </c>
      <c r="G13" s="2">
        <f t="shared" si="0"/>
        <v>0</v>
      </c>
      <c r="H13" s="2">
        <f t="shared" si="1"/>
        <v>0</v>
      </c>
      <c r="I13" s="2">
        <v>19</v>
      </c>
      <c r="J13" s="2">
        <v>6</v>
      </c>
      <c r="K13" s="2">
        <v>2</v>
      </c>
      <c r="L13" s="2">
        <f t="shared" si="2"/>
        <v>100</v>
      </c>
      <c r="M13" s="3">
        <f t="shared" si="3"/>
        <v>29.62962962962963</v>
      </c>
      <c r="N13" s="3">
        <f t="shared" si="4"/>
        <v>3.3703703703703702</v>
      </c>
    </row>
    <row r="14" spans="1:14" ht="15.75">
      <c r="A14" s="1">
        <f t="shared" si="5"/>
        <v>8</v>
      </c>
      <c r="B14" s="1" t="s">
        <v>141</v>
      </c>
      <c r="C14" s="2" t="s">
        <v>98</v>
      </c>
      <c r="D14" s="2" t="s">
        <v>62</v>
      </c>
      <c r="E14" s="2">
        <v>22</v>
      </c>
      <c r="F14" s="2">
        <v>22</v>
      </c>
      <c r="G14" s="2">
        <f t="shared" si="0"/>
        <v>0</v>
      </c>
      <c r="H14" s="2">
        <f t="shared" si="1"/>
        <v>0</v>
      </c>
      <c r="I14" s="2">
        <v>19</v>
      </c>
      <c r="J14" s="2">
        <v>2</v>
      </c>
      <c r="K14" s="2">
        <v>1</v>
      </c>
      <c r="L14" s="2">
        <f t="shared" si="2"/>
        <v>100</v>
      </c>
      <c r="M14" s="3">
        <f t="shared" si="3"/>
        <v>13.636363636363637</v>
      </c>
      <c r="N14" s="3">
        <f t="shared" si="4"/>
        <v>3.1818181818181817</v>
      </c>
    </row>
    <row r="15" spans="1:14" ht="15.75">
      <c r="A15" s="1">
        <f t="shared" si="5"/>
        <v>9</v>
      </c>
      <c r="B15" s="1" t="s">
        <v>20</v>
      </c>
      <c r="C15" s="2" t="s">
        <v>96</v>
      </c>
      <c r="D15" s="2" t="s">
        <v>62</v>
      </c>
      <c r="E15" s="2">
        <v>22</v>
      </c>
      <c r="F15" s="2">
        <v>22</v>
      </c>
      <c r="G15" s="2">
        <v>0</v>
      </c>
      <c r="H15" s="2">
        <f t="shared" si="1"/>
        <v>0</v>
      </c>
      <c r="I15" s="2">
        <v>19</v>
      </c>
      <c r="J15" s="2">
        <v>2</v>
      </c>
      <c r="K15" s="2">
        <v>1</v>
      </c>
      <c r="L15" s="2">
        <f t="shared" si="2"/>
        <v>100</v>
      </c>
      <c r="M15" s="3">
        <f t="shared" si="3"/>
        <v>13.636363636363637</v>
      </c>
      <c r="N15" s="3">
        <f t="shared" si="4"/>
        <v>3.1818181818181817</v>
      </c>
    </row>
    <row r="16" spans="1:14" ht="15.75">
      <c r="A16" s="1">
        <f t="shared" si="5"/>
        <v>10</v>
      </c>
      <c r="B16" s="1" t="s">
        <v>21</v>
      </c>
      <c r="C16" s="2" t="s">
        <v>96</v>
      </c>
      <c r="D16" s="2" t="s">
        <v>62</v>
      </c>
      <c r="E16" s="2">
        <v>28</v>
      </c>
      <c r="F16" s="2">
        <v>28</v>
      </c>
      <c r="G16" s="2">
        <f t="shared" si="0"/>
        <v>0</v>
      </c>
      <c r="H16" s="2">
        <f t="shared" si="1"/>
        <v>0</v>
      </c>
      <c r="I16" s="2">
        <v>21</v>
      </c>
      <c r="J16" s="2">
        <v>4</v>
      </c>
      <c r="K16" s="2">
        <v>3</v>
      </c>
      <c r="L16" s="3">
        <f t="shared" si="2"/>
        <v>100</v>
      </c>
      <c r="M16" s="3">
        <f t="shared" si="3"/>
        <v>25</v>
      </c>
      <c r="N16" s="3">
        <f t="shared" si="4"/>
        <v>3.3571428571428572</v>
      </c>
    </row>
    <row r="17" spans="1:14" ht="15.75">
      <c r="A17" s="1">
        <f t="shared" si="5"/>
        <v>11</v>
      </c>
      <c r="B17" s="1" t="s">
        <v>22</v>
      </c>
      <c r="C17" s="2" t="s">
        <v>96</v>
      </c>
      <c r="D17" s="2" t="s">
        <v>62</v>
      </c>
      <c r="E17" s="2">
        <v>24</v>
      </c>
      <c r="F17" s="2">
        <v>24</v>
      </c>
      <c r="G17" s="2">
        <f t="shared" si="0"/>
        <v>0</v>
      </c>
      <c r="H17" s="2">
        <f t="shared" si="1"/>
        <v>0</v>
      </c>
      <c r="I17" s="2">
        <v>18</v>
      </c>
      <c r="J17" s="2">
        <v>3</v>
      </c>
      <c r="K17" s="2">
        <v>3</v>
      </c>
      <c r="L17" s="2">
        <f t="shared" si="2"/>
        <v>100</v>
      </c>
      <c r="M17" s="3">
        <f t="shared" si="3"/>
        <v>25</v>
      </c>
      <c r="N17" s="3">
        <f t="shared" si="4"/>
        <v>3.375</v>
      </c>
    </row>
    <row r="18" spans="1:14" ht="15.75">
      <c r="A18" s="1">
        <f t="shared" si="5"/>
        <v>12</v>
      </c>
      <c r="B18" s="1" t="s">
        <v>23</v>
      </c>
      <c r="C18" s="2" t="s">
        <v>123</v>
      </c>
      <c r="D18" s="2" t="s">
        <v>62</v>
      </c>
      <c r="E18" s="2">
        <v>29</v>
      </c>
      <c r="F18" s="2">
        <v>29</v>
      </c>
      <c r="G18" s="2">
        <f t="shared" si="0"/>
        <v>0</v>
      </c>
      <c r="H18" s="2">
        <f t="shared" si="1"/>
        <v>0</v>
      </c>
      <c r="I18" s="2">
        <v>21</v>
      </c>
      <c r="J18" s="2">
        <v>4</v>
      </c>
      <c r="K18" s="2">
        <v>4</v>
      </c>
      <c r="L18" s="3">
        <f t="shared" si="2"/>
        <v>100</v>
      </c>
      <c r="M18" s="3">
        <f t="shared" si="3"/>
        <v>27.586206896551722</v>
      </c>
      <c r="N18" s="3">
        <f t="shared" si="4"/>
        <v>3.4137931034482758</v>
      </c>
    </row>
    <row r="19" spans="1:14" ht="15.75">
      <c r="A19" s="1">
        <f t="shared" si="5"/>
        <v>13</v>
      </c>
      <c r="B19" s="1" t="s">
        <v>24</v>
      </c>
      <c r="C19" s="2" t="s">
        <v>98</v>
      </c>
      <c r="D19" s="2" t="s">
        <v>62</v>
      </c>
      <c r="E19" s="2">
        <v>30</v>
      </c>
      <c r="F19" s="2">
        <v>30</v>
      </c>
      <c r="G19" s="2">
        <f t="shared" si="0"/>
        <v>0</v>
      </c>
      <c r="H19" s="2">
        <f t="shared" si="1"/>
        <v>0</v>
      </c>
      <c r="I19" s="2">
        <v>23</v>
      </c>
      <c r="J19" s="2">
        <v>5</v>
      </c>
      <c r="K19" s="2">
        <v>2</v>
      </c>
      <c r="L19" s="2">
        <f t="shared" si="2"/>
        <v>100</v>
      </c>
      <c r="M19" s="3">
        <f t="shared" si="3"/>
        <v>23.333333333333332</v>
      </c>
      <c r="N19" s="3">
        <f t="shared" si="4"/>
        <v>3.3</v>
      </c>
    </row>
    <row r="20" spans="1:14" ht="15.75">
      <c r="A20" s="1">
        <f t="shared" si="5"/>
        <v>14</v>
      </c>
      <c r="B20" s="1" t="s">
        <v>25</v>
      </c>
      <c r="C20" s="2" t="s">
        <v>98</v>
      </c>
      <c r="D20" s="2" t="s">
        <v>62</v>
      </c>
      <c r="E20" s="2">
        <v>27</v>
      </c>
      <c r="F20" s="2">
        <v>27</v>
      </c>
      <c r="G20" s="2">
        <f t="shared" si="0"/>
        <v>0</v>
      </c>
      <c r="H20" s="2">
        <f t="shared" si="1"/>
        <v>0</v>
      </c>
      <c r="I20" s="2">
        <v>21</v>
      </c>
      <c r="J20" s="2">
        <v>5</v>
      </c>
      <c r="K20" s="2">
        <v>1</v>
      </c>
      <c r="L20" s="2">
        <f t="shared" si="2"/>
        <v>100</v>
      </c>
      <c r="M20" s="3">
        <f t="shared" si="3"/>
        <v>22.222222222222221</v>
      </c>
      <c r="N20" s="3">
        <f t="shared" si="4"/>
        <v>3.2592592592592591</v>
      </c>
    </row>
    <row r="21" spans="1:14" ht="15.75">
      <c r="A21" s="1">
        <f t="shared" si="5"/>
        <v>15</v>
      </c>
      <c r="B21" s="1" t="s">
        <v>27</v>
      </c>
      <c r="C21" s="2" t="s">
        <v>97</v>
      </c>
      <c r="D21" s="2" t="s">
        <v>62</v>
      </c>
      <c r="E21" s="2">
        <v>31</v>
      </c>
      <c r="F21" s="2">
        <v>31</v>
      </c>
      <c r="G21" s="2">
        <f t="shared" si="0"/>
        <v>0</v>
      </c>
      <c r="H21" s="2">
        <f t="shared" si="1"/>
        <v>0</v>
      </c>
      <c r="I21" s="2">
        <v>23</v>
      </c>
      <c r="J21" s="2">
        <v>5</v>
      </c>
      <c r="K21" s="2">
        <v>3</v>
      </c>
      <c r="L21" s="2">
        <f t="shared" si="2"/>
        <v>100</v>
      </c>
      <c r="M21" s="3">
        <f t="shared" si="3"/>
        <v>25.806451612903224</v>
      </c>
      <c r="N21" s="3">
        <f t="shared" si="4"/>
        <v>3.3548387096774195</v>
      </c>
    </row>
    <row r="22" spans="1:14" ht="15.75">
      <c r="A22" s="1">
        <f t="shared" si="5"/>
        <v>16</v>
      </c>
      <c r="B22" s="1" t="s">
        <v>28</v>
      </c>
      <c r="C22" s="2" t="s">
        <v>97</v>
      </c>
      <c r="D22" s="2" t="s">
        <v>62</v>
      </c>
      <c r="E22" s="2">
        <v>23</v>
      </c>
      <c r="F22" s="2">
        <v>23</v>
      </c>
      <c r="G22" s="2">
        <f t="shared" si="0"/>
        <v>0</v>
      </c>
      <c r="H22" s="2">
        <f t="shared" si="1"/>
        <v>0</v>
      </c>
      <c r="I22" s="2">
        <v>17</v>
      </c>
      <c r="J22" s="2">
        <v>3</v>
      </c>
      <c r="K22" s="2">
        <v>3</v>
      </c>
      <c r="L22" s="2">
        <f t="shared" si="2"/>
        <v>100</v>
      </c>
      <c r="M22" s="3">
        <f t="shared" si="3"/>
        <v>26.086956521739129</v>
      </c>
      <c r="N22" s="3">
        <f t="shared" si="4"/>
        <v>3.3913043478260869</v>
      </c>
    </row>
    <row r="23" spans="1:14" ht="15.75">
      <c r="A23" s="1">
        <f t="shared" si="5"/>
        <v>17</v>
      </c>
      <c r="B23" s="1" t="s">
        <v>29</v>
      </c>
      <c r="C23" s="2" t="s">
        <v>97</v>
      </c>
      <c r="D23" s="2" t="s">
        <v>62</v>
      </c>
      <c r="E23" s="2">
        <v>26</v>
      </c>
      <c r="F23" s="2">
        <v>26</v>
      </c>
      <c r="G23" s="2">
        <f t="shared" si="0"/>
        <v>0</v>
      </c>
      <c r="H23" s="2">
        <f t="shared" si="1"/>
        <v>0</v>
      </c>
      <c r="I23" s="2">
        <v>20</v>
      </c>
      <c r="J23" s="2">
        <v>4</v>
      </c>
      <c r="K23" s="2">
        <v>2</v>
      </c>
      <c r="L23" s="4">
        <f t="shared" si="2"/>
        <v>100</v>
      </c>
      <c r="M23" s="3">
        <f t="shared" si="3"/>
        <v>23.076923076923077</v>
      </c>
      <c r="N23" s="3">
        <f t="shared" si="4"/>
        <v>3.3076923076923075</v>
      </c>
    </row>
    <row r="24" spans="1:14" ht="15.75">
      <c r="A24" s="1">
        <f t="shared" si="5"/>
        <v>18</v>
      </c>
      <c r="B24" s="1" t="s">
        <v>30</v>
      </c>
      <c r="C24" s="2" t="s">
        <v>123</v>
      </c>
      <c r="D24" s="2" t="s">
        <v>62</v>
      </c>
      <c r="E24" s="2">
        <v>22</v>
      </c>
      <c r="F24" s="2">
        <v>22</v>
      </c>
      <c r="G24" s="2">
        <f t="shared" si="0"/>
        <v>0</v>
      </c>
      <c r="H24" s="2">
        <f t="shared" si="1"/>
        <v>0</v>
      </c>
      <c r="I24" s="2">
        <v>19</v>
      </c>
      <c r="J24" s="2">
        <v>3</v>
      </c>
      <c r="K24" s="2">
        <v>0</v>
      </c>
      <c r="L24" s="2">
        <f t="shared" si="2"/>
        <v>100</v>
      </c>
      <c r="M24" s="3">
        <f t="shared" si="3"/>
        <v>13.636363636363637</v>
      </c>
      <c r="N24" s="3">
        <f t="shared" si="4"/>
        <v>3.1363636363636362</v>
      </c>
    </row>
    <row r="25" spans="1:14" ht="15.75">
      <c r="A25" s="1"/>
      <c r="B25" s="6" t="s">
        <v>33</v>
      </c>
      <c r="C25" s="7"/>
      <c r="D25" s="7"/>
      <c r="E25" s="7">
        <f>SUM(E7:E24)</f>
        <v>466</v>
      </c>
      <c r="F25" s="7">
        <f>SUM(F7:F24)</f>
        <v>466</v>
      </c>
      <c r="G25" s="2">
        <f t="shared" si="0"/>
        <v>0</v>
      </c>
      <c r="H25" s="2">
        <f t="shared" si="1"/>
        <v>0</v>
      </c>
      <c r="I25" s="7">
        <f>SUM(I7:I24)</f>
        <v>358</v>
      </c>
      <c r="J25" s="7">
        <f>SUM(J7:J24)</f>
        <v>66</v>
      </c>
      <c r="K25" s="7">
        <f>SUM(K7:K24)</f>
        <v>42</v>
      </c>
      <c r="L25" s="3">
        <f t="shared" ref="L25" si="6">SUM(K25+J25+I25)*100/E25</f>
        <v>100</v>
      </c>
      <c r="M25" s="3">
        <f t="shared" si="3"/>
        <v>23.175965665236053</v>
      </c>
      <c r="N25" s="3">
        <f t="shared" si="4"/>
        <v>3.3218884120171674</v>
      </c>
    </row>
    <row r="29" spans="1:14" ht="18.75">
      <c r="A29" s="23" t="s">
        <v>100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</sheetData>
  <mergeCells count="16">
    <mergeCell ref="A29:N29"/>
    <mergeCell ref="A2:N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ageMargins left="0.35433070866141736" right="0.23622047244094491" top="0.74803149606299213" bottom="0.74803149606299213" header="0.31496062992125984" footer="0.31496062992125984"/>
  <pageSetup paperSize="9" scale="90" orientation="landscape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N30"/>
  <sheetViews>
    <sheetView topLeftCell="A8" workbookViewId="0">
      <selection activeCell="A25" sqref="A25:XFD25"/>
    </sheetView>
  </sheetViews>
  <sheetFormatPr defaultRowHeight="15"/>
  <cols>
    <col min="1" max="1" width="5" customWidth="1"/>
    <col min="2" max="2" width="8.5703125" customWidth="1"/>
    <col min="3" max="3" width="34" customWidth="1"/>
    <col min="4" max="4" width="12.5703125" customWidth="1"/>
    <col min="5" max="5" width="13.42578125" customWidth="1"/>
    <col min="6" max="6" width="6.28515625" customWidth="1"/>
    <col min="7" max="7" width="10.42578125" customWidth="1"/>
    <col min="8" max="8" width="6.42578125" customWidth="1"/>
    <col min="9" max="11" width="6.42578125" bestFit="1" customWidth="1"/>
    <col min="13" max="13" width="9.5703125" customWidth="1"/>
    <col min="14" max="14" width="9.85546875" customWidth="1"/>
  </cols>
  <sheetData>
    <row r="2" spans="1:14" ht="18.75">
      <c r="A2" s="24" t="s">
        <v>101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5" spans="1:14" ht="15.75" customHeight="1">
      <c r="A5" s="25" t="s">
        <v>0</v>
      </c>
      <c r="B5" s="25" t="s">
        <v>1</v>
      </c>
      <c r="C5" s="25" t="s">
        <v>2</v>
      </c>
      <c r="D5" s="25" t="s">
        <v>3</v>
      </c>
      <c r="E5" s="25" t="s">
        <v>4</v>
      </c>
      <c r="F5" s="25" t="s">
        <v>5</v>
      </c>
      <c r="G5" s="25" t="s">
        <v>6</v>
      </c>
      <c r="H5" s="25" t="s">
        <v>7</v>
      </c>
      <c r="I5" s="25" t="s">
        <v>8</v>
      </c>
      <c r="J5" s="25" t="s">
        <v>9</v>
      </c>
      <c r="K5" s="25" t="s">
        <v>10</v>
      </c>
      <c r="L5" s="25" t="s">
        <v>11</v>
      </c>
      <c r="M5" s="25" t="s">
        <v>12</v>
      </c>
      <c r="N5" s="25" t="s">
        <v>13</v>
      </c>
    </row>
    <row r="6" spans="1:14" ht="34.5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15.75">
      <c r="A7" s="1">
        <v>1</v>
      </c>
      <c r="B7" s="1" t="s">
        <v>14</v>
      </c>
      <c r="C7" s="2" t="s">
        <v>102</v>
      </c>
      <c r="D7" s="2" t="s">
        <v>62</v>
      </c>
      <c r="E7" s="2">
        <v>26</v>
      </c>
      <c r="F7" s="2">
        <v>26</v>
      </c>
      <c r="G7" s="2">
        <f t="shared" ref="G7:G26" si="0">SUM(E7-F7)</f>
        <v>0</v>
      </c>
      <c r="H7" s="2">
        <v>0</v>
      </c>
      <c r="I7" s="2">
        <v>19</v>
      </c>
      <c r="J7" s="2">
        <v>4</v>
      </c>
      <c r="K7" s="2">
        <v>3</v>
      </c>
      <c r="L7" s="2">
        <f t="shared" ref="L7:L24" si="1">SUM(K7+J7+I7)*100/E7</f>
        <v>100</v>
      </c>
      <c r="M7" s="3">
        <f t="shared" ref="M7:M26" si="2">SUM(K7+J7)*100/E7</f>
        <v>26.923076923076923</v>
      </c>
      <c r="N7" s="3">
        <f t="shared" ref="N7:N26" si="3">SUM((H7*2)+(I7*3)+(J7*4)+(K7*5))/E7</f>
        <v>3.3846153846153846</v>
      </c>
    </row>
    <row r="8" spans="1:14" ht="15.75">
      <c r="A8" s="1">
        <f>1+A7</f>
        <v>2</v>
      </c>
      <c r="B8" s="1" t="s">
        <v>15</v>
      </c>
      <c r="C8" s="2" t="s">
        <v>102</v>
      </c>
      <c r="D8" s="2" t="s">
        <v>62</v>
      </c>
      <c r="E8" s="2">
        <v>29</v>
      </c>
      <c r="F8" s="2">
        <v>29</v>
      </c>
      <c r="G8" s="2">
        <f t="shared" si="0"/>
        <v>0</v>
      </c>
      <c r="H8" s="2">
        <v>0</v>
      </c>
      <c r="I8" s="2">
        <v>21</v>
      </c>
      <c r="J8" s="2">
        <v>4</v>
      </c>
      <c r="K8" s="2">
        <v>4</v>
      </c>
      <c r="L8" s="2">
        <f t="shared" si="1"/>
        <v>100</v>
      </c>
      <c r="M8" s="3">
        <f t="shared" si="2"/>
        <v>27.586206896551722</v>
      </c>
      <c r="N8" s="3">
        <f t="shared" si="3"/>
        <v>3.4137931034482758</v>
      </c>
    </row>
    <row r="9" spans="1:14" ht="15.75">
      <c r="A9" s="1">
        <f t="shared" ref="A9:A24" si="4">1+A8</f>
        <v>3</v>
      </c>
      <c r="B9" s="1" t="s">
        <v>16</v>
      </c>
      <c r="C9" s="2" t="s">
        <v>102</v>
      </c>
      <c r="D9" s="2" t="s">
        <v>62</v>
      </c>
      <c r="E9" s="2">
        <v>28</v>
      </c>
      <c r="F9" s="2">
        <v>28</v>
      </c>
      <c r="G9" s="2">
        <f t="shared" si="0"/>
        <v>0</v>
      </c>
      <c r="H9" s="2">
        <f t="shared" ref="H9:H26" si="5">SUM(E9-F9)</f>
        <v>0</v>
      </c>
      <c r="I9" s="2">
        <v>20</v>
      </c>
      <c r="J9" s="2">
        <v>5</v>
      </c>
      <c r="K9" s="2">
        <v>3</v>
      </c>
      <c r="L9" s="2">
        <f t="shared" si="1"/>
        <v>100</v>
      </c>
      <c r="M9" s="3">
        <f t="shared" si="2"/>
        <v>28.571428571428573</v>
      </c>
      <c r="N9" s="3">
        <f t="shared" si="3"/>
        <v>3.3928571428571428</v>
      </c>
    </row>
    <row r="10" spans="1:14" ht="15.75">
      <c r="A10" s="1">
        <f t="shared" si="4"/>
        <v>4</v>
      </c>
      <c r="B10" s="1" t="s">
        <v>35</v>
      </c>
      <c r="C10" s="2" t="s">
        <v>102</v>
      </c>
      <c r="D10" s="2" t="s">
        <v>62</v>
      </c>
      <c r="E10" s="2">
        <v>21</v>
      </c>
      <c r="F10" s="2">
        <v>21</v>
      </c>
      <c r="G10" s="2">
        <f t="shared" si="0"/>
        <v>0</v>
      </c>
      <c r="H10" s="2">
        <f t="shared" si="5"/>
        <v>0</v>
      </c>
      <c r="I10" s="2">
        <v>15</v>
      </c>
      <c r="J10" s="2">
        <v>5</v>
      </c>
      <c r="K10" s="2">
        <v>1</v>
      </c>
      <c r="L10" s="2">
        <f t="shared" si="1"/>
        <v>100</v>
      </c>
      <c r="M10" s="3">
        <f t="shared" si="2"/>
        <v>28.571428571428573</v>
      </c>
      <c r="N10" s="3">
        <f t="shared" si="3"/>
        <v>3.3333333333333335</v>
      </c>
    </row>
    <row r="11" spans="1:14" ht="15.75">
      <c r="A11" s="1">
        <f t="shared" si="4"/>
        <v>5</v>
      </c>
      <c r="B11" s="1" t="s">
        <v>17</v>
      </c>
      <c r="C11" s="2" t="s">
        <v>102</v>
      </c>
      <c r="D11" s="2" t="s">
        <v>62</v>
      </c>
      <c r="E11" s="2">
        <v>23</v>
      </c>
      <c r="F11" s="2">
        <v>23</v>
      </c>
      <c r="G11" s="2">
        <f t="shared" si="0"/>
        <v>0</v>
      </c>
      <c r="H11" s="2">
        <f t="shared" si="5"/>
        <v>0</v>
      </c>
      <c r="I11" s="2">
        <v>17</v>
      </c>
      <c r="J11" s="2">
        <v>4</v>
      </c>
      <c r="K11" s="2">
        <v>2</v>
      </c>
      <c r="L11" s="2">
        <f t="shared" si="1"/>
        <v>100</v>
      </c>
      <c r="M11" s="3">
        <f t="shared" si="2"/>
        <v>26.086956521739129</v>
      </c>
      <c r="N11" s="3">
        <f t="shared" si="3"/>
        <v>3.347826086956522</v>
      </c>
    </row>
    <row r="12" spans="1:14" ht="15.75">
      <c r="A12" s="1">
        <f t="shared" si="4"/>
        <v>6</v>
      </c>
      <c r="B12" s="1" t="s">
        <v>18</v>
      </c>
      <c r="C12" s="2" t="s">
        <v>102</v>
      </c>
      <c r="D12" s="2" t="s">
        <v>62</v>
      </c>
      <c r="E12" s="2">
        <v>28</v>
      </c>
      <c r="F12" s="2">
        <v>28</v>
      </c>
      <c r="G12" s="2">
        <f t="shared" si="0"/>
        <v>0</v>
      </c>
      <c r="H12" s="2">
        <f t="shared" si="5"/>
        <v>0</v>
      </c>
      <c r="I12" s="2">
        <v>20</v>
      </c>
      <c r="J12" s="2">
        <v>5</v>
      </c>
      <c r="K12" s="2">
        <v>3</v>
      </c>
      <c r="L12" s="4">
        <f t="shared" si="1"/>
        <v>100</v>
      </c>
      <c r="M12" s="3">
        <f t="shared" si="2"/>
        <v>28.571428571428573</v>
      </c>
      <c r="N12" s="3">
        <f t="shared" si="3"/>
        <v>3.3928571428571428</v>
      </c>
    </row>
    <row r="13" spans="1:14" ht="15.75">
      <c r="A13" s="1">
        <f t="shared" si="4"/>
        <v>7</v>
      </c>
      <c r="B13" s="1" t="s">
        <v>19</v>
      </c>
      <c r="C13" s="2" t="s">
        <v>102</v>
      </c>
      <c r="D13" s="2" t="s">
        <v>62</v>
      </c>
      <c r="E13" s="2">
        <v>27</v>
      </c>
      <c r="F13" s="2">
        <v>27</v>
      </c>
      <c r="G13" s="2">
        <f t="shared" si="0"/>
        <v>0</v>
      </c>
      <c r="H13" s="2">
        <f t="shared" si="5"/>
        <v>0</v>
      </c>
      <c r="I13" s="2">
        <v>20</v>
      </c>
      <c r="J13" s="2">
        <v>5</v>
      </c>
      <c r="K13" s="2">
        <v>2</v>
      </c>
      <c r="L13" s="2">
        <f t="shared" si="1"/>
        <v>100</v>
      </c>
      <c r="M13" s="3">
        <f t="shared" si="2"/>
        <v>25.925925925925927</v>
      </c>
      <c r="N13" s="3">
        <f t="shared" si="3"/>
        <v>3.3333333333333335</v>
      </c>
    </row>
    <row r="14" spans="1:14" ht="15.75">
      <c r="A14" s="1">
        <f t="shared" si="4"/>
        <v>8</v>
      </c>
      <c r="B14" s="1" t="s">
        <v>127</v>
      </c>
      <c r="C14" s="2" t="s">
        <v>102</v>
      </c>
      <c r="D14" s="2" t="s">
        <v>62</v>
      </c>
      <c r="E14" s="2">
        <v>22</v>
      </c>
      <c r="F14" s="2">
        <v>22</v>
      </c>
      <c r="G14" s="2">
        <v>0</v>
      </c>
      <c r="H14" s="2">
        <v>0</v>
      </c>
      <c r="I14" s="2">
        <v>16</v>
      </c>
      <c r="J14" s="2">
        <v>3</v>
      </c>
      <c r="K14" s="2">
        <v>3</v>
      </c>
      <c r="L14" s="2">
        <f t="shared" si="1"/>
        <v>100</v>
      </c>
      <c r="M14" s="3">
        <f t="shared" si="2"/>
        <v>27.272727272727273</v>
      </c>
      <c r="N14" s="3">
        <f t="shared" si="3"/>
        <v>3.4090909090909092</v>
      </c>
    </row>
    <row r="15" spans="1:14" ht="15.75">
      <c r="A15" s="1">
        <f t="shared" si="4"/>
        <v>9</v>
      </c>
      <c r="B15" s="1" t="s">
        <v>20</v>
      </c>
      <c r="C15" s="2" t="s">
        <v>102</v>
      </c>
      <c r="D15" s="2" t="s">
        <v>62</v>
      </c>
      <c r="E15" s="2">
        <v>22</v>
      </c>
      <c r="F15" s="2">
        <v>22</v>
      </c>
      <c r="G15" s="2">
        <f t="shared" si="0"/>
        <v>0</v>
      </c>
      <c r="H15" s="2">
        <f t="shared" si="5"/>
        <v>0</v>
      </c>
      <c r="I15" s="2">
        <v>21</v>
      </c>
      <c r="J15" s="2">
        <v>1</v>
      </c>
      <c r="K15" s="2">
        <v>0</v>
      </c>
      <c r="L15" s="2">
        <f t="shared" si="1"/>
        <v>100</v>
      </c>
      <c r="M15" s="3">
        <f t="shared" si="2"/>
        <v>4.5454545454545459</v>
      </c>
      <c r="N15" s="3">
        <f t="shared" si="3"/>
        <v>3.0454545454545454</v>
      </c>
    </row>
    <row r="16" spans="1:14" ht="15.75">
      <c r="A16" s="1">
        <f t="shared" si="4"/>
        <v>10</v>
      </c>
      <c r="B16" s="1" t="s">
        <v>21</v>
      </c>
      <c r="C16" s="2" t="s">
        <v>102</v>
      </c>
      <c r="D16" s="2" t="s">
        <v>62</v>
      </c>
      <c r="E16" s="2">
        <v>28</v>
      </c>
      <c r="F16" s="2">
        <v>28</v>
      </c>
      <c r="G16" s="2">
        <f t="shared" si="0"/>
        <v>0</v>
      </c>
      <c r="H16" s="2">
        <f t="shared" si="5"/>
        <v>0</v>
      </c>
      <c r="I16" s="2">
        <v>20</v>
      </c>
      <c r="J16" s="2">
        <v>4</v>
      </c>
      <c r="K16" s="2">
        <v>4</v>
      </c>
      <c r="L16" s="3">
        <f t="shared" si="1"/>
        <v>100</v>
      </c>
      <c r="M16" s="3">
        <f t="shared" si="2"/>
        <v>28.571428571428573</v>
      </c>
      <c r="N16" s="3">
        <f t="shared" si="3"/>
        <v>3.4285714285714284</v>
      </c>
    </row>
    <row r="17" spans="1:14" ht="15.75">
      <c r="A17" s="1">
        <f t="shared" si="4"/>
        <v>11</v>
      </c>
      <c r="B17" s="1" t="s">
        <v>22</v>
      </c>
      <c r="C17" s="2" t="s">
        <v>102</v>
      </c>
      <c r="D17" s="2" t="s">
        <v>62</v>
      </c>
      <c r="E17" s="2">
        <v>24</v>
      </c>
      <c r="F17" s="2">
        <v>24</v>
      </c>
      <c r="G17" s="2">
        <f t="shared" si="0"/>
        <v>0</v>
      </c>
      <c r="H17" s="2">
        <f t="shared" si="5"/>
        <v>0</v>
      </c>
      <c r="I17" s="2">
        <v>16</v>
      </c>
      <c r="J17" s="2">
        <v>5</v>
      </c>
      <c r="K17" s="2">
        <v>3</v>
      </c>
      <c r="L17" s="2">
        <f t="shared" si="1"/>
        <v>100</v>
      </c>
      <c r="M17" s="3">
        <f t="shared" si="2"/>
        <v>33.333333333333336</v>
      </c>
      <c r="N17" s="3">
        <f t="shared" si="3"/>
        <v>3.4583333333333335</v>
      </c>
    </row>
    <row r="18" spans="1:14" ht="15.75">
      <c r="A18" s="1">
        <f t="shared" si="4"/>
        <v>12</v>
      </c>
      <c r="B18" s="1" t="s">
        <v>23</v>
      </c>
      <c r="C18" s="2" t="s">
        <v>102</v>
      </c>
      <c r="D18" s="2" t="s">
        <v>62</v>
      </c>
      <c r="E18" s="2">
        <v>29</v>
      </c>
      <c r="F18" s="2">
        <v>29</v>
      </c>
      <c r="G18" s="2">
        <f t="shared" si="0"/>
        <v>0</v>
      </c>
      <c r="H18" s="2">
        <f t="shared" si="5"/>
        <v>0</v>
      </c>
      <c r="I18" s="2">
        <v>21</v>
      </c>
      <c r="J18" s="2">
        <v>4</v>
      </c>
      <c r="K18" s="2">
        <v>4</v>
      </c>
      <c r="L18" s="3">
        <f t="shared" si="1"/>
        <v>100</v>
      </c>
      <c r="M18" s="3">
        <f t="shared" si="2"/>
        <v>27.586206896551722</v>
      </c>
      <c r="N18" s="3">
        <f t="shared" si="3"/>
        <v>3.4137931034482758</v>
      </c>
    </row>
    <row r="19" spans="1:14" ht="15.75">
      <c r="A19" s="1">
        <f t="shared" si="4"/>
        <v>13</v>
      </c>
      <c r="B19" s="1" t="s">
        <v>24</v>
      </c>
      <c r="C19" s="2" t="s">
        <v>102</v>
      </c>
      <c r="D19" s="2" t="s">
        <v>62</v>
      </c>
      <c r="E19" s="2">
        <v>30</v>
      </c>
      <c r="F19" s="2">
        <v>30</v>
      </c>
      <c r="G19" s="2">
        <v>0</v>
      </c>
      <c r="H19" s="2">
        <f t="shared" si="5"/>
        <v>0</v>
      </c>
      <c r="I19" s="2">
        <v>22</v>
      </c>
      <c r="J19" s="2">
        <v>5</v>
      </c>
      <c r="K19" s="2">
        <v>3</v>
      </c>
      <c r="L19" s="2">
        <f t="shared" si="1"/>
        <v>100</v>
      </c>
      <c r="M19" s="3">
        <f t="shared" si="2"/>
        <v>26.666666666666668</v>
      </c>
      <c r="N19" s="3">
        <f t="shared" si="3"/>
        <v>3.3666666666666667</v>
      </c>
    </row>
    <row r="20" spans="1:14" ht="15.75">
      <c r="A20" s="1">
        <f t="shared" si="4"/>
        <v>14</v>
      </c>
      <c r="B20" s="1" t="s">
        <v>25</v>
      </c>
      <c r="C20" s="2" t="s">
        <v>102</v>
      </c>
      <c r="D20" s="2" t="s">
        <v>62</v>
      </c>
      <c r="E20" s="2">
        <v>27</v>
      </c>
      <c r="F20" s="2">
        <v>27</v>
      </c>
      <c r="G20" s="2">
        <f t="shared" si="0"/>
        <v>0</v>
      </c>
      <c r="H20" s="2">
        <f t="shared" si="5"/>
        <v>0</v>
      </c>
      <c r="I20" s="2">
        <v>20</v>
      </c>
      <c r="J20" s="2">
        <v>5</v>
      </c>
      <c r="K20" s="2">
        <v>2</v>
      </c>
      <c r="L20" s="2">
        <f t="shared" si="1"/>
        <v>100</v>
      </c>
      <c r="M20" s="3">
        <f t="shared" si="2"/>
        <v>25.925925925925927</v>
      </c>
      <c r="N20" s="3">
        <f t="shared" si="3"/>
        <v>3.3333333333333335</v>
      </c>
    </row>
    <row r="21" spans="1:14" ht="15.75">
      <c r="A21" s="1">
        <f t="shared" si="4"/>
        <v>15</v>
      </c>
      <c r="B21" s="1" t="s">
        <v>27</v>
      </c>
      <c r="C21" s="2" t="s">
        <v>102</v>
      </c>
      <c r="D21" s="2" t="s">
        <v>68</v>
      </c>
      <c r="E21" s="2">
        <v>31</v>
      </c>
      <c r="F21" s="2">
        <v>31</v>
      </c>
      <c r="G21" s="2">
        <f t="shared" si="0"/>
        <v>0</v>
      </c>
      <c r="H21" s="2">
        <f t="shared" si="5"/>
        <v>0</v>
      </c>
      <c r="I21" s="2">
        <v>22</v>
      </c>
      <c r="J21" s="2">
        <v>5</v>
      </c>
      <c r="K21" s="2">
        <v>4</v>
      </c>
      <c r="L21" s="2">
        <f t="shared" si="1"/>
        <v>100</v>
      </c>
      <c r="M21" s="3">
        <f t="shared" si="2"/>
        <v>29.032258064516128</v>
      </c>
      <c r="N21" s="3">
        <f t="shared" si="3"/>
        <v>3.4193548387096775</v>
      </c>
    </row>
    <row r="22" spans="1:14" ht="15.75">
      <c r="A22" s="1">
        <f t="shared" si="4"/>
        <v>16</v>
      </c>
      <c r="B22" s="1" t="s">
        <v>28</v>
      </c>
      <c r="C22" s="2" t="s">
        <v>103</v>
      </c>
      <c r="D22" s="2" t="s">
        <v>68</v>
      </c>
      <c r="E22" s="2">
        <v>23</v>
      </c>
      <c r="F22" s="2">
        <v>23</v>
      </c>
      <c r="G22" s="2">
        <f t="shared" si="0"/>
        <v>0</v>
      </c>
      <c r="H22" s="2">
        <f t="shared" si="5"/>
        <v>0</v>
      </c>
      <c r="I22" s="2">
        <v>17</v>
      </c>
      <c r="J22" s="2">
        <v>6</v>
      </c>
      <c r="K22" s="2">
        <v>0</v>
      </c>
      <c r="L22" s="2">
        <f t="shared" si="1"/>
        <v>100</v>
      </c>
      <c r="M22" s="3">
        <f t="shared" si="2"/>
        <v>26.086956521739129</v>
      </c>
      <c r="N22" s="3">
        <f t="shared" si="3"/>
        <v>3.2608695652173911</v>
      </c>
    </row>
    <row r="23" spans="1:14" ht="15.75">
      <c r="A23" s="1">
        <f t="shared" si="4"/>
        <v>17</v>
      </c>
      <c r="B23" s="1" t="s">
        <v>29</v>
      </c>
      <c r="C23" s="2" t="s">
        <v>103</v>
      </c>
      <c r="D23" s="2" t="s">
        <v>68</v>
      </c>
      <c r="E23" s="2">
        <v>26</v>
      </c>
      <c r="F23" s="2">
        <v>26</v>
      </c>
      <c r="G23" s="2">
        <f t="shared" si="0"/>
        <v>0</v>
      </c>
      <c r="H23" s="2">
        <f t="shared" si="5"/>
        <v>0</v>
      </c>
      <c r="I23" s="2">
        <v>19</v>
      </c>
      <c r="J23" s="2">
        <v>4</v>
      </c>
      <c r="K23" s="2">
        <v>3</v>
      </c>
      <c r="L23" s="2">
        <f t="shared" si="1"/>
        <v>100</v>
      </c>
      <c r="M23" s="3">
        <f t="shared" si="2"/>
        <v>26.923076923076923</v>
      </c>
      <c r="N23" s="3">
        <f t="shared" si="3"/>
        <v>3.3846153846153846</v>
      </c>
    </row>
    <row r="24" spans="1:14" ht="15.75">
      <c r="A24" s="1">
        <f t="shared" si="4"/>
        <v>18</v>
      </c>
      <c r="B24" s="1" t="s">
        <v>30</v>
      </c>
      <c r="C24" s="2" t="s">
        <v>103</v>
      </c>
      <c r="D24" s="2" t="s">
        <v>68</v>
      </c>
      <c r="E24" s="2">
        <v>22</v>
      </c>
      <c r="F24" s="2">
        <v>22</v>
      </c>
      <c r="G24" s="2">
        <f t="shared" si="0"/>
        <v>0</v>
      </c>
      <c r="H24" s="2">
        <f t="shared" si="5"/>
        <v>0</v>
      </c>
      <c r="I24" s="2">
        <v>16</v>
      </c>
      <c r="J24" s="2">
        <v>6</v>
      </c>
      <c r="K24" s="2">
        <v>0</v>
      </c>
      <c r="L24" s="2">
        <f t="shared" si="1"/>
        <v>100</v>
      </c>
      <c r="M24" s="3">
        <f t="shared" si="2"/>
        <v>27.272727272727273</v>
      </c>
      <c r="N24" s="3">
        <f t="shared" si="3"/>
        <v>3.2727272727272729</v>
      </c>
    </row>
    <row r="25" spans="1:14" ht="15.75">
      <c r="A25" s="1"/>
      <c r="B25" s="1"/>
      <c r="C25" s="2"/>
      <c r="D25" s="2"/>
      <c r="E25" s="2"/>
      <c r="F25" s="2"/>
      <c r="G25" s="2"/>
      <c r="H25" s="2"/>
      <c r="I25" s="2"/>
      <c r="J25" s="2"/>
      <c r="K25" s="2"/>
      <c r="L25" s="2"/>
      <c r="M25" s="3"/>
      <c r="N25" s="3"/>
    </row>
    <row r="26" spans="1:14" ht="15.75">
      <c r="A26" s="1"/>
      <c r="B26" s="6" t="s">
        <v>33</v>
      </c>
      <c r="C26" s="7"/>
      <c r="D26" s="7"/>
      <c r="E26" s="7">
        <f>SUM(E7:E25)</f>
        <v>466</v>
      </c>
      <c r="F26" s="7">
        <f>SUM(F7:F25)</f>
        <v>466</v>
      </c>
      <c r="G26" s="2">
        <f t="shared" si="0"/>
        <v>0</v>
      </c>
      <c r="H26" s="2">
        <f t="shared" si="5"/>
        <v>0</v>
      </c>
      <c r="I26" s="7">
        <f>SUM(I7:I25)</f>
        <v>342</v>
      </c>
      <c r="J26" s="7">
        <f>SUM(J7:J25)</f>
        <v>80</v>
      </c>
      <c r="K26" s="7">
        <f>SUM(K7:K25)</f>
        <v>44</v>
      </c>
      <c r="L26" s="3">
        <f t="shared" ref="L26" si="6">SUM(K26+J26+I26)*100/E26</f>
        <v>100</v>
      </c>
      <c r="M26" s="3">
        <f t="shared" si="2"/>
        <v>26.609442060085836</v>
      </c>
      <c r="N26" s="3">
        <f t="shared" si="3"/>
        <v>3.3605150214592276</v>
      </c>
    </row>
    <row r="30" spans="1:14" ht="18.75">
      <c r="A30" s="23" t="s">
        <v>34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</sheetData>
  <mergeCells count="16">
    <mergeCell ref="A30:N30"/>
    <mergeCell ref="A2:N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ageMargins left="0.35433070866141736" right="0.23622047244094491" top="0.74803149606299213" bottom="0.74803149606299213" header="0.31496062992125984" footer="0.31496062992125984"/>
  <pageSetup paperSize="9" scale="90" orientation="landscape" horizontalDpi="180" verticalDpi="18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N18"/>
  <sheetViews>
    <sheetView workbookViewId="0">
      <selection activeCell="A14" sqref="A14:XFD15"/>
    </sheetView>
  </sheetViews>
  <sheetFormatPr defaultRowHeight="15"/>
  <cols>
    <col min="1" max="1" width="5" customWidth="1"/>
    <col min="2" max="2" width="8.5703125" customWidth="1"/>
    <col min="3" max="3" width="37.85546875" customWidth="1"/>
    <col min="4" max="4" width="12.5703125" customWidth="1"/>
    <col min="5" max="5" width="13.42578125" customWidth="1"/>
    <col min="6" max="6" width="6.28515625" customWidth="1"/>
    <col min="7" max="7" width="10.42578125" customWidth="1"/>
    <col min="8" max="8" width="6.42578125" customWidth="1"/>
    <col min="9" max="11" width="6.42578125" bestFit="1" customWidth="1"/>
    <col min="13" max="13" width="9.5703125" customWidth="1"/>
    <col min="14" max="14" width="9.85546875" customWidth="1"/>
  </cols>
  <sheetData>
    <row r="2" spans="1:14" ht="18.75">
      <c r="A2" s="24" t="s">
        <v>104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5" spans="1:14" ht="15.75" customHeight="1">
      <c r="A5" s="25" t="s">
        <v>0</v>
      </c>
      <c r="B5" s="25" t="s">
        <v>1</v>
      </c>
      <c r="C5" s="25" t="s">
        <v>2</v>
      </c>
      <c r="D5" s="25" t="s">
        <v>3</v>
      </c>
      <c r="E5" s="25" t="s">
        <v>4</v>
      </c>
      <c r="F5" s="25" t="s">
        <v>5</v>
      </c>
      <c r="G5" s="25" t="s">
        <v>6</v>
      </c>
      <c r="H5" s="25" t="s">
        <v>7</v>
      </c>
      <c r="I5" s="25" t="s">
        <v>8</v>
      </c>
      <c r="J5" s="25" t="s">
        <v>9</v>
      </c>
      <c r="K5" s="25" t="s">
        <v>10</v>
      </c>
      <c r="L5" s="25" t="s">
        <v>11</v>
      </c>
      <c r="M5" s="25" t="s">
        <v>12</v>
      </c>
      <c r="N5" s="25" t="s">
        <v>13</v>
      </c>
    </row>
    <row r="6" spans="1:14" ht="34.5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15.75">
      <c r="A7" s="1">
        <v>1</v>
      </c>
      <c r="B7" s="1" t="s">
        <v>23</v>
      </c>
      <c r="C7" s="2" t="s">
        <v>103</v>
      </c>
      <c r="D7" s="2" t="s">
        <v>68</v>
      </c>
      <c r="E7" s="2">
        <v>29</v>
      </c>
      <c r="F7" s="2">
        <v>29</v>
      </c>
      <c r="G7" s="2">
        <f t="shared" ref="G7:G14" si="0">SUM(E7-F7)</f>
        <v>0</v>
      </c>
      <c r="H7" s="2">
        <f t="shared" ref="H7:H14" si="1">SUM(E7-F7)</f>
        <v>0</v>
      </c>
      <c r="I7" s="2">
        <v>21</v>
      </c>
      <c r="J7" s="2">
        <v>4</v>
      </c>
      <c r="K7" s="2">
        <v>4</v>
      </c>
      <c r="L7" s="3">
        <f t="shared" ref="L7:L13" si="2">SUM(K7+J7+I7)*100/E7</f>
        <v>100</v>
      </c>
      <c r="M7" s="3">
        <f t="shared" ref="M7:M14" si="3">SUM(K7+J7)*100/E7</f>
        <v>27.586206896551722</v>
      </c>
      <c r="N7" s="3">
        <f t="shared" ref="N7:N14" si="4">SUM((H7*2)+(I7*3)+(J7*4)+(K7*5))/E7</f>
        <v>3.4137931034482758</v>
      </c>
    </row>
    <row r="8" spans="1:14" ht="15.75">
      <c r="A8" s="1">
        <v>2</v>
      </c>
      <c r="B8" s="1" t="s">
        <v>24</v>
      </c>
      <c r="C8" s="2" t="s">
        <v>103</v>
      </c>
      <c r="D8" s="2" t="s">
        <v>68</v>
      </c>
      <c r="E8" s="2">
        <v>30</v>
      </c>
      <c r="F8" s="2">
        <v>30</v>
      </c>
      <c r="G8" s="2">
        <f t="shared" si="0"/>
        <v>0</v>
      </c>
      <c r="H8" s="2">
        <f t="shared" si="1"/>
        <v>0</v>
      </c>
      <c r="I8" s="2">
        <v>22</v>
      </c>
      <c r="J8" s="2">
        <v>5</v>
      </c>
      <c r="K8" s="2">
        <v>3</v>
      </c>
      <c r="L8" s="2">
        <f t="shared" si="2"/>
        <v>100</v>
      </c>
      <c r="M8" s="3">
        <f t="shared" si="3"/>
        <v>26.666666666666668</v>
      </c>
      <c r="N8" s="3">
        <f t="shared" si="4"/>
        <v>3.3666666666666667</v>
      </c>
    </row>
    <row r="9" spans="1:14" ht="15.75">
      <c r="A9" s="1">
        <v>3</v>
      </c>
      <c r="B9" s="1" t="s">
        <v>25</v>
      </c>
      <c r="C9" s="2" t="s">
        <v>103</v>
      </c>
      <c r="D9" s="2" t="s">
        <v>68</v>
      </c>
      <c r="E9" s="2">
        <v>27</v>
      </c>
      <c r="F9" s="2">
        <v>27</v>
      </c>
      <c r="G9" s="2">
        <v>0</v>
      </c>
      <c r="H9" s="2">
        <f t="shared" si="1"/>
        <v>0</v>
      </c>
      <c r="I9" s="2">
        <v>20</v>
      </c>
      <c r="J9" s="2">
        <v>5</v>
      </c>
      <c r="K9" s="2">
        <v>2</v>
      </c>
      <c r="L9" s="2">
        <f t="shared" si="2"/>
        <v>100</v>
      </c>
      <c r="M9" s="3">
        <f t="shared" si="3"/>
        <v>25.925925925925927</v>
      </c>
      <c r="N9" s="3">
        <f t="shared" si="4"/>
        <v>3.3333333333333335</v>
      </c>
    </row>
    <row r="10" spans="1:14" ht="15.75">
      <c r="A10" s="1">
        <v>5</v>
      </c>
      <c r="B10" s="1" t="s">
        <v>27</v>
      </c>
      <c r="C10" s="2" t="s">
        <v>103</v>
      </c>
      <c r="D10" s="2" t="s">
        <v>68</v>
      </c>
      <c r="E10" s="2">
        <v>31</v>
      </c>
      <c r="F10" s="2">
        <v>31</v>
      </c>
      <c r="G10" s="2">
        <f t="shared" si="0"/>
        <v>0</v>
      </c>
      <c r="H10" s="2">
        <f t="shared" si="1"/>
        <v>0</v>
      </c>
      <c r="I10" s="2">
        <v>22</v>
      </c>
      <c r="J10" s="2">
        <v>5</v>
      </c>
      <c r="K10" s="2">
        <v>4</v>
      </c>
      <c r="L10" s="2">
        <f t="shared" si="2"/>
        <v>100</v>
      </c>
      <c r="M10" s="3">
        <f t="shared" si="3"/>
        <v>29.032258064516128</v>
      </c>
      <c r="N10" s="3">
        <f t="shared" si="4"/>
        <v>3.4193548387096775</v>
      </c>
    </row>
    <row r="11" spans="1:14" ht="15.75">
      <c r="A11" s="1">
        <v>6</v>
      </c>
      <c r="B11" s="1" t="s">
        <v>28</v>
      </c>
      <c r="C11" s="2" t="s">
        <v>103</v>
      </c>
      <c r="D11" s="2" t="s">
        <v>68</v>
      </c>
      <c r="E11" s="2">
        <v>23</v>
      </c>
      <c r="F11" s="2">
        <v>23</v>
      </c>
      <c r="G11" s="2">
        <f t="shared" si="0"/>
        <v>0</v>
      </c>
      <c r="H11" s="2">
        <f t="shared" si="1"/>
        <v>0</v>
      </c>
      <c r="I11" s="2">
        <v>17</v>
      </c>
      <c r="J11" s="2">
        <v>6</v>
      </c>
      <c r="K11" s="2">
        <v>0</v>
      </c>
      <c r="L11" s="2">
        <f t="shared" si="2"/>
        <v>100</v>
      </c>
      <c r="M11" s="3">
        <f t="shared" si="3"/>
        <v>26.086956521739129</v>
      </c>
      <c r="N11" s="3">
        <f t="shared" si="4"/>
        <v>3.2608695652173911</v>
      </c>
    </row>
    <row r="12" spans="1:14" ht="15.75">
      <c r="A12" s="1">
        <v>7</v>
      </c>
      <c r="B12" s="1" t="s">
        <v>29</v>
      </c>
      <c r="C12" s="2" t="s">
        <v>103</v>
      </c>
      <c r="D12" s="2" t="s">
        <v>68</v>
      </c>
      <c r="E12" s="2">
        <v>26</v>
      </c>
      <c r="F12" s="2">
        <v>26</v>
      </c>
      <c r="G12" s="2">
        <f t="shared" si="0"/>
        <v>0</v>
      </c>
      <c r="H12" s="2">
        <f t="shared" si="1"/>
        <v>0</v>
      </c>
      <c r="I12" s="2">
        <v>19</v>
      </c>
      <c r="J12" s="2">
        <v>4</v>
      </c>
      <c r="K12" s="2">
        <v>3</v>
      </c>
      <c r="L12" s="2">
        <f t="shared" si="2"/>
        <v>100</v>
      </c>
      <c r="M12" s="3">
        <f t="shared" si="3"/>
        <v>26.923076923076923</v>
      </c>
      <c r="N12" s="3">
        <f t="shared" si="4"/>
        <v>3.3846153846153846</v>
      </c>
    </row>
    <row r="13" spans="1:14" ht="15.75">
      <c r="A13" s="1">
        <v>8</v>
      </c>
      <c r="B13" s="1" t="s">
        <v>30</v>
      </c>
      <c r="C13" s="2" t="s">
        <v>103</v>
      </c>
      <c r="D13" s="2" t="s">
        <v>68</v>
      </c>
      <c r="E13" s="2">
        <v>22</v>
      </c>
      <c r="F13" s="2">
        <v>22</v>
      </c>
      <c r="G13" s="2">
        <f t="shared" si="0"/>
        <v>0</v>
      </c>
      <c r="H13" s="2">
        <f t="shared" si="1"/>
        <v>0</v>
      </c>
      <c r="I13" s="2">
        <v>18</v>
      </c>
      <c r="J13" s="2">
        <v>4</v>
      </c>
      <c r="K13" s="2">
        <v>0</v>
      </c>
      <c r="L13" s="2">
        <f t="shared" si="2"/>
        <v>100</v>
      </c>
      <c r="M13" s="3">
        <f t="shared" si="3"/>
        <v>18.181818181818183</v>
      </c>
      <c r="N13" s="3">
        <f t="shared" si="4"/>
        <v>3.1818181818181817</v>
      </c>
    </row>
    <row r="14" spans="1:14" ht="15.75">
      <c r="A14" s="1"/>
      <c r="B14" s="6" t="s">
        <v>33</v>
      </c>
      <c r="C14" s="7"/>
      <c r="D14" s="7"/>
      <c r="E14" s="7">
        <f>SUM(E7:E13)</f>
        <v>188</v>
      </c>
      <c r="F14" s="7">
        <f>SUM(F7:F13)</f>
        <v>188</v>
      </c>
      <c r="G14" s="2">
        <f t="shared" si="0"/>
        <v>0</v>
      </c>
      <c r="H14" s="2">
        <f t="shared" si="1"/>
        <v>0</v>
      </c>
      <c r="I14" s="7">
        <f>SUM(I7:I13)</f>
        <v>139</v>
      </c>
      <c r="J14" s="7">
        <f>SUM(J7:J13)</f>
        <v>33</v>
      </c>
      <c r="K14" s="7">
        <f>SUM(K7:K13)</f>
        <v>16</v>
      </c>
      <c r="L14" s="3">
        <f t="shared" ref="L14" si="5">SUM(K14+J14+I14)*100/E14</f>
        <v>100</v>
      </c>
      <c r="M14" s="3">
        <f t="shared" si="3"/>
        <v>26.063829787234042</v>
      </c>
      <c r="N14" s="3">
        <f t="shared" si="4"/>
        <v>3.3457446808510638</v>
      </c>
    </row>
    <row r="18" spans="1:14" ht="18.75">
      <c r="A18" s="23" t="s">
        <v>71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</sheetData>
  <mergeCells count="16">
    <mergeCell ref="A18:N18"/>
    <mergeCell ref="A2:N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ageMargins left="0.35433070866141736" right="0.23622047244094491" top="0.74803149606299213" bottom="0.74803149606299213" header="0.31496062992125984" footer="0.31496062992125984"/>
  <pageSetup paperSize="9" scale="95" orientation="landscape" horizontalDpi="180" verticalDpi="18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2:N29"/>
  <sheetViews>
    <sheetView topLeftCell="A6" workbookViewId="0">
      <selection activeCell="E18" sqref="E18:F24"/>
    </sheetView>
  </sheetViews>
  <sheetFormatPr defaultRowHeight="15"/>
  <cols>
    <col min="1" max="1" width="5" customWidth="1"/>
    <col min="2" max="2" width="8.5703125" customWidth="1"/>
    <col min="3" max="3" width="34" customWidth="1"/>
    <col min="4" max="4" width="12.5703125" customWidth="1"/>
    <col min="5" max="5" width="13.42578125" customWidth="1"/>
    <col min="6" max="6" width="6.28515625" customWidth="1"/>
    <col min="7" max="7" width="10.42578125" customWidth="1"/>
    <col min="8" max="8" width="6.42578125" customWidth="1"/>
    <col min="9" max="11" width="6.42578125" bestFit="1" customWidth="1"/>
    <col min="13" max="13" width="9.5703125" customWidth="1"/>
    <col min="14" max="14" width="9.85546875" customWidth="1"/>
  </cols>
  <sheetData>
    <row r="2" spans="1:14" ht="18.75">
      <c r="A2" s="24" t="s">
        <v>101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5" spans="1:14" ht="15.75" customHeight="1">
      <c r="A5" s="25" t="s">
        <v>0</v>
      </c>
      <c r="B5" s="25" t="s">
        <v>1</v>
      </c>
      <c r="C5" s="25" t="s">
        <v>2</v>
      </c>
      <c r="D5" s="25" t="s">
        <v>3</v>
      </c>
      <c r="E5" s="25" t="s">
        <v>4</v>
      </c>
      <c r="F5" s="25" t="s">
        <v>5</v>
      </c>
      <c r="G5" s="25" t="s">
        <v>6</v>
      </c>
      <c r="H5" s="25" t="s">
        <v>7</v>
      </c>
      <c r="I5" s="25" t="s">
        <v>8</v>
      </c>
      <c r="J5" s="25" t="s">
        <v>9</v>
      </c>
      <c r="K5" s="25" t="s">
        <v>10</v>
      </c>
      <c r="L5" s="25" t="s">
        <v>11</v>
      </c>
      <c r="M5" s="25" t="s">
        <v>12</v>
      </c>
      <c r="N5" s="25" t="s">
        <v>13</v>
      </c>
    </row>
    <row r="6" spans="1:14" ht="34.5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15.75">
      <c r="A7" s="1">
        <v>1</v>
      </c>
      <c r="B7" s="1" t="s">
        <v>14</v>
      </c>
      <c r="C7" s="2" t="s">
        <v>105</v>
      </c>
      <c r="D7" s="2" t="s">
        <v>45</v>
      </c>
      <c r="E7" s="2">
        <v>26</v>
      </c>
      <c r="F7" s="2">
        <v>26</v>
      </c>
      <c r="G7" s="2">
        <f t="shared" ref="G7:G25" si="0">SUM(E7-F7)</f>
        <v>0</v>
      </c>
      <c r="H7" s="2">
        <f t="shared" ref="H7:H25" si="1">SUM(E7-F7)</f>
        <v>0</v>
      </c>
      <c r="I7" s="2">
        <v>18</v>
      </c>
      <c r="J7" s="2">
        <v>4</v>
      </c>
      <c r="K7" s="2">
        <v>4</v>
      </c>
      <c r="L7" s="2">
        <f t="shared" ref="L7:L24" si="2">SUM(K7+J7+I7)*100/E7</f>
        <v>100</v>
      </c>
      <c r="M7" s="3">
        <f t="shared" ref="M7:M25" si="3">SUM(K7+J7)*100/E7</f>
        <v>30.76923076923077</v>
      </c>
      <c r="N7" s="3">
        <f t="shared" ref="N7:N25" si="4">SUM((H7*2)+(I7*3)+(J7*4)+(K7*5))/E7</f>
        <v>3.4615384615384617</v>
      </c>
    </row>
    <row r="8" spans="1:14" ht="15.75">
      <c r="A8" s="1">
        <v>2</v>
      </c>
      <c r="B8" s="1" t="s">
        <v>15</v>
      </c>
      <c r="C8" s="2" t="s">
        <v>105</v>
      </c>
      <c r="D8" s="2" t="s">
        <v>45</v>
      </c>
      <c r="E8" s="2">
        <v>29</v>
      </c>
      <c r="F8" s="2">
        <v>29</v>
      </c>
      <c r="G8" s="2">
        <f t="shared" si="0"/>
        <v>0</v>
      </c>
      <c r="H8" s="2">
        <f t="shared" si="1"/>
        <v>0</v>
      </c>
      <c r="I8" s="2">
        <v>21</v>
      </c>
      <c r="J8" s="2">
        <v>6</v>
      </c>
      <c r="K8" s="2">
        <v>2</v>
      </c>
      <c r="L8" s="2">
        <f t="shared" si="2"/>
        <v>100</v>
      </c>
      <c r="M8" s="3">
        <f t="shared" si="3"/>
        <v>27.586206896551722</v>
      </c>
      <c r="N8" s="3">
        <f t="shared" si="4"/>
        <v>3.3448275862068964</v>
      </c>
    </row>
    <row r="9" spans="1:14" ht="15.75">
      <c r="A9" s="1">
        <v>3</v>
      </c>
      <c r="B9" s="1" t="s">
        <v>16</v>
      </c>
      <c r="C9" s="2" t="s">
        <v>105</v>
      </c>
      <c r="D9" s="2" t="s">
        <v>45</v>
      </c>
      <c r="E9" s="2">
        <v>28</v>
      </c>
      <c r="F9" s="2">
        <v>28</v>
      </c>
      <c r="G9" s="2">
        <f t="shared" si="0"/>
        <v>0</v>
      </c>
      <c r="H9" s="2">
        <f t="shared" si="1"/>
        <v>0</v>
      </c>
      <c r="I9" s="2">
        <v>20</v>
      </c>
      <c r="J9" s="2">
        <v>4</v>
      </c>
      <c r="K9" s="2">
        <v>4</v>
      </c>
      <c r="L9" s="2">
        <f t="shared" si="2"/>
        <v>100</v>
      </c>
      <c r="M9" s="3">
        <f t="shared" si="3"/>
        <v>28.571428571428573</v>
      </c>
      <c r="N9" s="3">
        <f t="shared" si="4"/>
        <v>3.4285714285714284</v>
      </c>
    </row>
    <row r="10" spans="1:14" ht="15.75">
      <c r="A10" s="1">
        <v>4</v>
      </c>
      <c r="B10" s="1" t="s">
        <v>35</v>
      </c>
      <c r="C10" s="2" t="s">
        <v>105</v>
      </c>
      <c r="D10" s="2" t="s">
        <v>45</v>
      </c>
      <c r="E10" s="2">
        <v>21</v>
      </c>
      <c r="F10" s="2">
        <v>21</v>
      </c>
      <c r="G10" s="2">
        <f t="shared" si="0"/>
        <v>0</v>
      </c>
      <c r="H10" s="2">
        <f t="shared" si="1"/>
        <v>0</v>
      </c>
      <c r="I10" s="2">
        <v>15</v>
      </c>
      <c r="J10" s="2">
        <v>3</v>
      </c>
      <c r="K10" s="2">
        <v>3</v>
      </c>
      <c r="L10" s="2">
        <f t="shared" si="2"/>
        <v>100</v>
      </c>
      <c r="M10" s="3">
        <f t="shared" si="3"/>
        <v>28.571428571428573</v>
      </c>
      <c r="N10" s="3">
        <f t="shared" si="4"/>
        <v>3.4285714285714284</v>
      </c>
    </row>
    <row r="11" spans="1:14" ht="15.75">
      <c r="A11" s="1">
        <v>5</v>
      </c>
      <c r="B11" s="1" t="s">
        <v>17</v>
      </c>
      <c r="C11" s="2" t="s">
        <v>105</v>
      </c>
      <c r="D11" s="2" t="s">
        <v>45</v>
      </c>
      <c r="E11" s="2">
        <v>23</v>
      </c>
      <c r="F11" s="2">
        <v>23</v>
      </c>
      <c r="G11" s="2">
        <f t="shared" si="0"/>
        <v>0</v>
      </c>
      <c r="H11" s="2">
        <f t="shared" si="1"/>
        <v>0</v>
      </c>
      <c r="I11" s="2">
        <v>16</v>
      </c>
      <c r="J11" s="2">
        <v>3</v>
      </c>
      <c r="K11" s="2">
        <v>4</v>
      </c>
      <c r="L11" s="2">
        <f t="shared" si="2"/>
        <v>100</v>
      </c>
      <c r="M11" s="3">
        <f t="shared" si="3"/>
        <v>30.434782608695652</v>
      </c>
      <c r="N11" s="3">
        <f t="shared" si="4"/>
        <v>3.4782608695652173</v>
      </c>
    </row>
    <row r="12" spans="1:14" ht="15.75">
      <c r="A12" s="1">
        <v>6</v>
      </c>
      <c r="B12" s="1" t="s">
        <v>18</v>
      </c>
      <c r="C12" s="2" t="s">
        <v>105</v>
      </c>
      <c r="D12" s="2" t="s">
        <v>45</v>
      </c>
      <c r="E12" s="2">
        <v>28</v>
      </c>
      <c r="F12" s="2">
        <v>28</v>
      </c>
      <c r="G12" s="2">
        <f t="shared" si="0"/>
        <v>0</v>
      </c>
      <c r="H12" s="2">
        <f t="shared" si="1"/>
        <v>0</v>
      </c>
      <c r="I12" s="2">
        <v>20</v>
      </c>
      <c r="J12" s="2">
        <v>4</v>
      </c>
      <c r="K12" s="2">
        <v>4</v>
      </c>
      <c r="L12" s="4">
        <f t="shared" si="2"/>
        <v>100</v>
      </c>
      <c r="M12" s="3">
        <f t="shared" si="3"/>
        <v>28.571428571428573</v>
      </c>
      <c r="N12" s="3">
        <f t="shared" si="4"/>
        <v>3.4285714285714284</v>
      </c>
    </row>
    <row r="13" spans="1:14" ht="15.75">
      <c r="A13" s="1">
        <v>7</v>
      </c>
      <c r="B13" s="1" t="s">
        <v>19</v>
      </c>
      <c r="C13" s="2" t="s">
        <v>105</v>
      </c>
      <c r="D13" s="2" t="s">
        <v>45</v>
      </c>
      <c r="E13" s="2">
        <v>27</v>
      </c>
      <c r="F13" s="2">
        <v>27</v>
      </c>
      <c r="G13" s="2">
        <f t="shared" si="0"/>
        <v>0</v>
      </c>
      <c r="H13" s="2">
        <f t="shared" si="1"/>
        <v>0</v>
      </c>
      <c r="I13" s="2">
        <v>20</v>
      </c>
      <c r="J13" s="2">
        <v>4</v>
      </c>
      <c r="K13" s="2">
        <v>3</v>
      </c>
      <c r="L13" s="2">
        <f t="shared" si="2"/>
        <v>100</v>
      </c>
      <c r="M13" s="3">
        <f t="shared" si="3"/>
        <v>25.925925925925927</v>
      </c>
      <c r="N13" s="3">
        <f t="shared" si="4"/>
        <v>3.3703703703703702</v>
      </c>
    </row>
    <row r="14" spans="1:14" ht="15.75">
      <c r="A14" s="1"/>
      <c r="B14" s="1" t="s">
        <v>127</v>
      </c>
      <c r="C14" s="2" t="s">
        <v>105</v>
      </c>
      <c r="D14" s="2" t="s">
        <v>45</v>
      </c>
      <c r="E14" s="2">
        <v>22</v>
      </c>
      <c r="F14" s="2">
        <v>22</v>
      </c>
      <c r="G14" s="2">
        <f t="shared" si="0"/>
        <v>0</v>
      </c>
      <c r="H14" s="2">
        <f t="shared" si="1"/>
        <v>0</v>
      </c>
      <c r="I14" s="2">
        <v>18</v>
      </c>
      <c r="J14" s="2">
        <v>2</v>
      </c>
      <c r="K14" s="2">
        <v>2</v>
      </c>
      <c r="L14" s="2">
        <f t="shared" si="2"/>
        <v>100</v>
      </c>
      <c r="M14" s="3">
        <f t="shared" si="3"/>
        <v>18.181818181818183</v>
      </c>
      <c r="N14" s="3">
        <f t="shared" si="4"/>
        <v>3.2727272727272729</v>
      </c>
    </row>
    <row r="15" spans="1:14" ht="15.75">
      <c r="A15" s="1">
        <v>8</v>
      </c>
      <c r="B15" s="1" t="s">
        <v>20</v>
      </c>
      <c r="C15" s="2" t="s">
        <v>105</v>
      </c>
      <c r="D15" s="2" t="s">
        <v>45</v>
      </c>
      <c r="E15" s="2">
        <v>22</v>
      </c>
      <c r="F15" s="2">
        <v>22</v>
      </c>
      <c r="G15" s="2">
        <f t="shared" si="0"/>
        <v>0</v>
      </c>
      <c r="H15" s="2">
        <f t="shared" si="1"/>
        <v>0</v>
      </c>
      <c r="I15" s="2">
        <v>17</v>
      </c>
      <c r="J15" s="2">
        <v>1</v>
      </c>
      <c r="K15" s="2">
        <v>4</v>
      </c>
      <c r="L15" s="2">
        <f t="shared" si="2"/>
        <v>100</v>
      </c>
      <c r="M15" s="3">
        <f t="shared" si="3"/>
        <v>22.727272727272727</v>
      </c>
      <c r="N15" s="3">
        <f t="shared" si="4"/>
        <v>3.4090909090909092</v>
      </c>
    </row>
    <row r="16" spans="1:14" ht="15.75">
      <c r="A16" s="1">
        <v>9</v>
      </c>
      <c r="B16" s="1" t="s">
        <v>21</v>
      </c>
      <c r="C16" s="2" t="s">
        <v>105</v>
      </c>
      <c r="D16" s="2" t="s">
        <v>45</v>
      </c>
      <c r="E16" s="2">
        <v>28</v>
      </c>
      <c r="F16" s="2">
        <v>28</v>
      </c>
      <c r="G16" s="2">
        <f t="shared" si="0"/>
        <v>0</v>
      </c>
      <c r="H16" s="2">
        <f t="shared" si="1"/>
        <v>0</v>
      </c>
      <c r="I16" s="2">
        <v>19</v>
      </c>
      <c r="J16" s="2">
        <v>3</v>
      </c>
      <c r="K16" s="2">
        <v>6</v>
      </c>
      <c r="L16" s="3">
        <f t="shared" si="2"/>
        <v>100</v>
      </c>
      <c r="M16" s="3">
        <f t="shared" si="3"/>
        <v>32.142857142857146</v>
      </c>
      <c r="N16" s="3">
        <f t="shared" si="4"/>
        <v>3.5357142857142856</v>
      </c>
    </row>
    <row r="17" spans="1:14" ht="15.75">
      <c r="A17" s="1">
        <v>10</v>
      </c>
      <c r="B17" s="1" t="s">
        <v>22</v>
      </c>
      <c r="C17" s="2" t="s">
        <v>105</v>
      </c>
      <c r="D17" s="2" t="s">
        <v>45</v>
      </c>
      <c r="E17" s="2">
        <v>24</v>
      </c>
      <c r="F17" s="2">
        <v>24</v>
      </c>
      <c r="G17" s="2">
        <f t="shared" si="0"/>
        <v>0</v>
      </c>
      <c r="H17" s="2">
        <f t="shared" si="1"/>
        <v>0</v>
      </c>
      <c r="I17" s="2">
        <v>19</v>
      </c>
      <c r="J17" s="2">
        <v>3</v>
      </c>
      <c r="K17" s="2">
        <v>2</v>
      </c>
      <c r="L17" s="2">
        <f t="shared" si="2"/>
        <v>100</v>
      </c>
      <c r="M17" s="3">
        <f t="shared" si="3"/>
        <v>20.833333333333332</v>
      </c>
      <c r="N17" s="3">
        <f t="shared" si="4"/>
        <v>3.2916666666666665</v>
      </c>
    </row>
    <row r="18" spans="1:14" ht="15.75">
      <c r="A18" s="1">
        <v>11</v>
      </c>
      <c r="B18" s="1" t="s">
        <v>23</v>
      </c>
      <c r="C18" s="2" t="s">
        <v>105</v>
      </c>
      <c r="D18" s="2" t="s">
        <v>45</v>
      </c>
      <c r="E18" s="2">
        <v>29</v>
      </c>
      <c r="F18" s="2">
        <v>29</v>
      </c>
      <c r="G18" s="2">
        <f t="shared" si="0"/>
        <v>0</v>
      </c>
      <c r="H18" s="2">
        <f t="shared" si="1"/>
        <v>0</v>
      </c>
      <c r="I18" s="2">
        <v>20</v>
      </c>
      <c r="J18" s="2">
        <v>5</v>
      </c>
      <c r="K18" s="2">
        <v>4</v>
      </c>
      <c r="L18" s="3">
        <f t="shared" si="2"/>
        <v>100</v>
      </c>
      <c r="M18" s="3">
        <f t="shared" si="3"/>
        <v>31.03448275862069</v>
      </c>
      <c r="N18" s="3">
        <f t="shared" si="4"/>
        <v>3.4482758620689653</v>
      </c>
    </row>
    <row r="19" spans="1:14" ht="15.75">
      <c r="A19" s="1">
        <v>12</v>
      </c>
      <c r="B19" s="1" t="s">
        <v>24</v>
      </c>
      <c r="C19" s="2" t="s">
        <v>105</v>
      </c>
      <c r="D19" s="2" t="s">
        <v>45</v>
      </c>
      <c r="E19" s="2">
        <v>30</v>
      </c>
      <c r="F19" s="2">
        <v>30</v>
      </c>
      <c r="G19" s="2">
        <f t="shared" si="0"/>
        <v>0</v>
      </c>
      <c r="H19" s="2">
        <f t="shared" si="1"/>
        <v>0</v>
      </c>
      <c r="I19" s="2">
        <v>22</v>
      </c>
      <c r="J19" s="2">
        <v>3</v>
      </c>
      <c r="K19" s="2">
        <v>5</v>
      </c>
      <c r="L19" s="2">
        <f t="shared" si="2"/>
        <v>100</v>
      </c>
      <c r="M19" s="3">
        <f t="shared" si="3"/>
        <v>26.666666666666668</v>
      </c>
      <c r="N19" s="3">
        <f t="shared" si="4"/>
        <v>3.4333333333333331</v>
      </c>
    </row>
    <row r="20" spans="1:14" ht="15.75">
      <c r="A20" s="1">
        <v>13</v>
      </c>
      <c r="B20" s="1" t="s">
        <v>25</v>
      </c>
      <c r="C20" s="2" t="s">
        <v>105</v>
      </c>
      <c r="D20" s="2" t="s">
        <v>45</v>
      </c>
      <c r="E20" s="2">
        <v>27</v>
      </c>
      <c r="F20" s="2">
        <v>27</v>
      </c>
      <c r="G20" s="2">
        <f t="shared" si="0"/>
        <v>0</v>
      </c>
      <c r="H20" s="2">
        <f t="shared" si="1"/>
        <v>0</v>
      </c>
      <c r="I20" s="2">
        <v>20</v>
      </c>
      <c r="J20" s="2">
        <v>3</v>
      </c>
      <c r="K20" s="2">
        <v>4</v>
      </c>
      <c r="L20" s="2">
        <f t="shared" si="2"/>
        <v>100</v>
      </c>
      <c r="M20" s="3">
        <f t="shared" si="3"/>
        <v>25.925925925925927</v>
      </c>
      <c r="N20" s="3">
        <f t="shared" si="4"/>
        <v>3.4074074074074074</v>
      </c>
    </row>
    <row r="21" spans="1:14" ht="15.75">
      <c r="A21" s="1">
        <v>15</v>
      </c>
      <c r="B21" s="1" t="s">
        <v>27</v>
      </c>
      <c r="C21" s="2" t="s">
        <v>105</v>
      </c>
      <c r="D21" s="2" t="s">
        <v>45</v>
      </c>
      <c r="E21" s="2">
        <v>31</v>
      </c>
      <c r="F21" s="2">
        <v>31</v>
      </c>
      <c r="G21" s="2">
        <f t="shared" si="0"/>
        <v>0</v>
      </c>
      <c r="H21" s="2">
        <f t="shared" si="1"/>
        <v>0</v>
      </c>
      <c r="I21" s="2">
        <v>22</v>
      </c>
      <c r="J21" s="2">
        <v>5</v>
      </c>
      <c r="K21" s="2">
        <v>4</v>
      </c>
      <c r="L21" s="2">
        <f t="shared" si="2"/>
        <v>100</v>
      </c>
      <c r="M21" s="3">
        <f t="shared" si="3"/>
        <v>29.032258064516128</v>
      </c>
      <c r="N21" s="3">
        <f t="shared" si="4"/>
        <v>3.4193548387096775</v>
      </c>
    </row>
    <row r="22" spans="1:14" ht="15.75">
      <c r="A22" s="1">
        <v>16</v>
      </c>
      <c r="B22" s="1" t="s">
        <v>28</v>
      </c>
      <c r="C22" s="2" t="s">
        <v>105</v>
      </c>
      <c r="D22" s="2" t="s">
        <v>45</v>
      </c>
      <c r="E22" s="2">
        <v>23</v>
      </c>
      <c r="F22" s="2">
        <v>23</v>
      </c>
      <c r="G22" s="2">
        <f t="shared" si="0"/>
        <v>0</v>
      </c>
      <c r="H22" s="2">
        <f t="shared" si="1"/>
        <v>0</v>
      </c>
      <c r="I22" s="2">
        <v>16</v>
      </c>
      <c r="J22" s="2">
        <v>6</v>
      </c>
      <c r="K22" s="2">
        <v>1</v>
      </c>
      <c r="L22" s="2">
        <f t="shared" si="2"/>
        <v>100</v>
      </c>
      <c r="M22" s="3">
        <f t="shared" si="3"/>
        <v>30.434782608695652</v>
      </c>
      <c r="N22" s="3">
        <f t="shared" si="4"/>
        <v>3.347826086956522</v>
      </c>
    </row>
    <row r="23" spans="1:14" ht="15.75">
      <c r="A23" s="1">
        <v>171</v>
      </c>
      <c r="B23" s="1" t="s">
        <v>29</v>
      </c>
      <c r="C23" s="2" t="s">
        <v>105</v>
      </c>
      <c r="D23" s="2" t="s">
        <v>45</v>
      </c>
      <c r="E23" s="2">
        <v>26</v>
      </c>
      <c r="F23" s="2">
        <v>26</v>
      </c>
      <c r="G23" s="2">
        <f t="shared" si="0"/>
        <v>0</v>
      </c>
      <c r="H23" s="2">
        <f t="shared" si="1"/>
        <v>0</v>
      </c>
      <c r="I23" s="2">
        <v>20</v>
      </c>
      <c r="J23" s="2">
        <v>5</v>
      </c>
      <c r="K23" s="2">
        <v>1</v>
      </c>
      <c r="L23" s="2">
        <f t="shared" si="2"/>
        <v>100</v>
      </c>
      <c r="M23" s="3">
        <f t="shared" si="3"/>
        <v>23.076923076923077</v>
      </c>
      <c r="N23" s="3">
        <f t="shared" si="4"/>
        <v>3.2692307692307692</v>
      </c>
    </row>
    <row r="24" spans="1:14" ht="15.75">
      <c r="A24" s="1">
        <v>18</v>
      </c>
      <c r="B24" s="1" t="s">
        <v>30</v>
      </c>
      <c r="C24" s="2" t="s">
        <v>105</v>
      </c>
      <c r="D24" s="2" t="s">
        <v>45</v>
      </c>
      <c r="E24" s="2">
        <v>22</v>
      </c>
      <c r="F24" s="2">
        <v>22</v>
      </c>
      <c r="G24" s="2">
        <f t="shared" si="0"/>
        <v>0</v>
      </c>
      <c r="H24" s="2">
        <f t="shared" si="1"/>
        <v>0</v>
      </c>
      <c r="I24" s="2">
        <v>16</v>
      </c>
      <c r="J24" s="2">
        <v>4</v>
      </c>
      <c r="K24" s="2">
        <v>2</v>
      </c>
      <c r="L24" s="2">
        <f t="shared" si="2"/>
        <v>100</v>
      </c>
      <c r="M24" s="3">
        <f t="shared" si="3"/>
        <v>27.272727272727273</v>
      </c>
      <c r="N24" s="3">
        <f t="shared" si="4"/>
        <v>3.3636363636363638</v>
      </c>
    </row>
    <row r="25" spans="1:14" ht="15.75">
      <c r="A25" s="1"/>
      <c r="B25" s="6" t="s">
        <v>33</v>
      </c>
      <c r="C25" s="7"/>
      <c r="D25" s="7"/>
      <c r="E25" s="7">
        <f>SUM(E7:E24)</f>
        <v>466</v>
      </c>
      <c r="F25" s="7">
        <f>SUM(F7:F24)</f>
        <v>466</v>
      </c>
      <c r="G25" s="2">
        <f t="shared" si="0"/>
        <v>0</v>
      </c>
      <c r="H25" s="2">
        <f t="shared" si="1"/>
        <v>0</v>
      </c>
      <c r="I25" s="7">
        <f>SUM(I7:I24)</f>
        <v>339</v>
      </c>
      <c r="J25" s="7">
        <f>SUM(J7:J24)</f>
        <v>68</v>
      </c>
      <c r="K25" s="7">
        <f>SUM(K7:K24)</f>
        <v>59</v>
      </c>
      <c r="L25" s="3">
        <f t="shared" ref="L25" si="5">SUM(K25+J25+I25)*100/E25</f>
        <v>100</v>
      </c>
      <c r="M25" s="3">
        <f t="shared" si="3"/>
        <v>27.253218884120173</v>
      </c>
      <c r="N25" s="3">
        <f t="shared" si="4"/>
        <v>3.3991416309012874</v>
      </c>
    </row>
    <row r="29" spans="1:14" ht="18.75">
      <c r="A29" s="23" t="s">
        <v>34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</sheetData>
  <mergeCells count="16">
    <mergeCell ref="A29:N29"/>
    <mergeCell ref="A2:N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ageMargins left="0.35433070866141736" right="0.23622047244094491" top="0.74803149606299213" bottom="0.74803149606299213" header="0.31496062992125984" footer="0.31496062992125984"/>
  <pageSetup paperSize="9" scale="90" orientation="landscape" horizontalDpi="180" verticalDpi="18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2:N19"/>
  <sheetViews>
    <sheetView workbookViewId="0">
      <selection activeCell="L14" sqref="L14"/>
    </sheetView>
  </sheetViews>
  <sheetFormatPr defaultRowHeight="15"/>
  <cols>
    <col min="1" max="1" width="5" customWidth="1"/>
    <col min="2" max="2" width="8.5703125" customWidth="1"/>
    <col min="3" max="3" width="31.140625" customWidth="1"/>
    <col min="4" max="4" width="12.5703125" customWidth="1"/>
    <col min="5" max="5" width="13.42578125" customWidth="1"/>
    <col min="6" max="6" width="6.28515625" customWidth="1"/>
    <col min="7" max="7" width="8.140625" customWidth="1"/>
    <col min="8" max="11" width="6.42578125" bestFit="1" customWidth="1"/>
    <col min="13" max="13" width="9.5703125" customWidth="1"/>
    <col min="14" max="14" width="9.85546875" customWidth="1"/>
  </cols>
  <sheetData>
    <row r="2" spans="1:14" ht="18.75">
      <c r="A2" s="24" t="s">
        <v>106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5" spans="1:14" ht="15.75" customHeight="1">
      <c r="A5" s="25" t="s">
        <v>0</v>
      </c>
      <c r="B5" s="25" t="s">
        <v>1</v>
      </c>
      <c r="C5" s="25" t="s">
        <v>2</v>
      </c>
      <c r="D5" s="25" t="s">
        <v>3</v>
      </c>
      <c r="E5" s="25" t="s">
        <v>4</v>
      </c>
      <c r="F5" s="25" t="s">
        <v>5</v>
      </c>
      <c r="G5" s="25" t="s">
        <v>6</v>
      </c>
      <c r="H5" s="25" t="s">
        <v>7</v>
      </c>
      <c r="I5" s="25" t="s">
        <v>8</v>
      </c>
      <c r="J5" s="25" t="s">
        <v>9</v>
      </c>
      <c r="K5" s="25" t="s">
        <v>10</v>
      </c>
      <c r="L5" s="25" t="s">
        <v>11</v>
      </c>
      <c r="M5" s="25" t="s">
        <v>12</v>
      </c>
      <c r="N5" s="25" t="s">
        <v>13</v>
      </c>
    </row>
    <row r="6" spans="1:14" ht="34.5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15.7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  <c r="J7" s="9">
        <v>10</v>
      </c>
      <c r="K7" s="9">
        <v>11</v>
      </c>
      <c r="L7" s="9">
        <v>12</v>
      </c>
      <c r="M7" s="9">
        <v>13</v>
      </c>
      <c r="N7" s="9">
        <v>14</v>
      </c>
    </row>
    <row r="8" spans="1:14" ht="15.75">
      <c r="A8" s="1">
        <v>1</v>
      </c>
      <c r="B8" s="1" t="s">
        <v>23</v>
      </c>
      <c r="C8" s="2" t="s">
        <v>107</v>
      </c>
      <c r="D8" s="2" t="s">
        <v>64</v>
      </c>
      <c r="E8" s="2">
        <v>29</v>
      </c>
      <c r="F8" s="2">
        <v>29</v>
      </c>
      <c r="G8" s="2">
        <f>SUM(E8-F8)</f>
        <v>0</v>
      </c>
      <c r="H8" s="2">
        <f>SUM(G8)</f>
        <v>0</v>
      </c>
      <c r="I8" s="2">
        <v>19</v>
      </c>
      <c r="J8" s="2">
        <v>6</v>
      </c>
      <c r="K8" s="2">
        <v>4</v>
      </c>
      <c r="L8" s="2">
        <f t="shared" ref="L8:L15" si="0">SUM(K8+J8+I8)*100/E8</f>
        <v>100</v>
      </c>
      <c r="M8" s="4">
        <f t="shared" ref="M8:M15" si="1">SUM(K8+J8)*100/E8</f>
        <v>34.482758620689658</v>
      </c>
      <c r="N8" s="5">
        <f t="shared" ref="N8:N15" si="2">SUM((H8*2)+(I8*3)+(J8*4)+(K8*5))/E8</f>
        <v>3.4827586206896552</v>
      </c>
    </row>
    <row r="9" spans="1:14" ht="15.75">
      <c r="A9" s="1">
        <v>2</v>
      </c>
      <c r="B9" s="1" t="s">
        <v>24</v>
      </c>
      <c r="C9" s="2" t="s">
        <v>107</v>
      </c>
      <c r="D9" s="2" t="s">
        <v>64</v>
      </c>
      <c r="E9" s="2">
        <v>30</v>
      </c>
      <c r="F9" s="2">
        <v>30</v>
      </c>
      <c r="G9" s="2">
        <f t="shared" ref="G9:G15" si="3">SUM(E9-F9)</f>
        <v>0</v>
      </c>
      <c r="H9" s="2">
        <f t="shared" ref="H9:H15" si="4">SUM(G9)</f>
        <v>0</v>
      </c>
      <c r="I9" s="2">
        <v>13</v>
      </c>
      <c r="J9" s="2">
        <v>8</v>
      </c>
      <c r="K9" s="2">
        <v>9</v>
      </c>
      <c r="L9" s="2">
        <f t="shared" si="0"/>
        <v>100</v>
      </c>
      <c r="M9" s="4">
        <f t="shared" si="1"/>
        <v>56.666666666666664</v>
      </c>
      <c r="N9" s="4">
        <f t="shared" si="2"/>
        <v>3.8666666666666667</v>
      </c>
    </row>
    <row r="10" spans="1:14" ht="15.75">
      <c r="A10" s="1">
        <v>3</v>
      </c>
      <c r="B10" s="1" t="s">
        <v>25</v>
      </c>
      <c r="C10" s="2" t="s">
        <v>107</v>
      </c>
      <c r="D10" s="2" t="s">
        <v>64</v>
      </c>
      <c r="E10" s="2">
        <v>27</v>
      </c>
      <c r="F10" s="2">
        <v>27</v>
      </c>
      <c r="G10" s="2">
        <f t="shared" ref="G10" si="5">SUM(E10-F10)</f>
        <v>0</v>
      </c>
      <c r="H10" s="2">
        <f t="shared" si="4"/>
        <v>0</v>
      </c>
      <c r="I10" s="2">
        <v>13</v>
      </c>
      <c r="J10" s="2">
        <v>10</v>
      </c>
      <c r="K10" s="2">
        <v>4</v>
      </c>
      <c r="L10" s="2">
        <f t="shared" ref="L10" si="6">SUM(K10+J10+I10)*100/E10</f>
        <v>100</v>
      </c>
      <c r="M10" s="4">
        <f t="shared" si="1"/>
        <v>51.851851851851855</v>
      </c>
      <c r="N10" s="4">
        <f t="shared" ref="N10" si="7">SUM((H10*2)+(I10*3)+(J10*4)+(K10*5))/E10</f>
        <v>3.6666666666666665</v>
      </c>
    </row>
    <row r="11" spans="1:14" ht="15.75">
      <c r="A11" s="1">
        <v>5</v>
      </c>
      <c r="B11" s="1" t="s">
        <v>27</v>
      </c>
      <c r="C11" s="2" t="s">
        <v>107</v>
      </c>
      <c r="D11" s="2" t="s">
        <v>64</v>
      </c>
      <c r="E11" s="2">
        <v>31</v>
      </c>
      <c r="F11" s="2">
        <v>31</v>
      </c>
      <c r="G11" s="2">
        <f t="shared" si="3"/>
        <v>0</v>
      </c>
      <c r="H11" s="2">
        <f t="shared" si="4"/>
        <v>0</v>
      </c>
      <c r="I11" s="2">
        <v>0</v>
      </c>
      <c r="J11" s="2">
        <v>12</v>
      </c>
      <c r="K11" s="2">
        <v>19</v>
      </c>
      <c r="L11" s="2">
        <f t="shared" si="0"/>
        <v>100</v>
      </c>
      <c r="M11" s="4">
        <f t="shared" si="1"/>
        <v>100</v>
      </c>
      <c r="N11" s="4">
        <f t="shared" si="2"/>
        <v>4.612903225806452</v>
      </c>
    </row>
    <row r="12" spans="1:14" ht="15.75">
      <c r="A12" s="1">
        <v>6</v>
      </c>
      <c r="B12" s="1" t="s">
        <v>28</v>
      </c>
      <c r="C12" s="2" t="s">
        <v>107</v>
      </c>
      <c r="D12" s="2" t="s">
        <v>64</v>
      </c>
      <c r="E12" s="2">
        <v>23</v>
      </c>
      <c r="F12" s="2">
        <v>23</v>
      </c>
      <c r="G12" s="2">
        <f t="shared" si="3"/>
        <v>0</v>
      </c>
      <c r="H12" s="2">
        <f t="shared" si="4"/>
        <v>0</v>
      </c>
      <c r="I12" s="2">
        <v>20</v>
      </c>
      <c r="J12" s="2">
        <v>1</v>
      </c>
      <c r="K12" s="2">
        <v>2</v>
      </c>
      <c r="L12" s="2">
        <f t="shared" si="0"/>
        <v>100</v>
      </c>
      <c r="M12" s="4">
        <f t="shared" si="1"/>
        <v>13.043478260869565</v>
      </c>
      <c r="N12" s="4">
        <f t="shared" si="2"/>
        <v>3.2173913043478262</v>
      </c>
    </row>
    <row r="13" spans="1:14" ht="15.75">
      <c r="A13" s="1">
        <v>7</v>
      </c>
      <c r="B13" s="1" t="s">
        <v>29</v>
      </c>
      <c r="C13" s="2" t="s">
        <v>107</v>
      </c>
      <c r="D13" s="2" t="s">
        <v>64</v>
      </c>
      <c r="E13" s="2">
        <v>26</v>
      </c>
      <c r="F13" s="2">
        <v>26</v>
      </c>
      <c r="G13" s="2">
        <f t="shared" si="3"/>
        <v>0</v>
      </c>
      <c r="H13" s="2">
        <f t="shared" si="4"/>
        <v>0</v>
      </c>
      <c r="I13" s="2">
        <v>10</v>
      </c>
      <c r="J13" s="2">
        <v>5</v>
      </c>
      <c r="K13" s="2">
        <v>11</v>
      </c>
      <c r="L13" s="2">
        <f t="shared" si="0"/>
        <v>100</v>
      </c>
      <c r="M13" s="4">
        <f t="shared" si="1"/>
        <v>61.53846153846154</v>
      </c>
      <c r="N13" s="4">
        <f t="shared" si="2"/>
        <v>4.0384615384615383</v>
      </c>
    </row>
    <row r="14" spans="1:14" ht="15.75">
      <c r="A14" s="1">
        <v>8</v>
      </c>
      <c r="B14" s="1" t="s">
        <v>79</v>
      </c>
      <c r="C14" s="2" t="s">
        <v>107</v>
      </c>
      <c r="D14" s="2" t="s">
        <v>64</v>
      </c>
      <c r="E14" s="2">
        <v>22</v>
      </c>
      <c r="F14" s="2">
        <v>22</v>
      </c>
      <c r="G14" s="2">
        <f t="shared" si="3"/>
        <v>0</v>
      </c>
      <c r="H14" s="2">
        <f t="shared" si="4"/>
        <v>0</v>
      </c>
      <c r="I14" s="2">
        <v>10</v>
      </c>
      <c r="J14" s="2">
        <v>5</v>
      </c>
      <c r="K14" s="2">
        <v>7</v>
      </c>
      <c r="L14" s="2">
        <f t="shared" si="0"/>
        <v>100</v>
      </c>
      <c r="M14" s="4">
        <f t="shared" si="1"/>
        <v>54.545454545454547</v>
      </c>
      <c r="N14" s="4">
        <f t="shared" si="2"/>
        <v>3.8636363636363638</v>
      </c>
    </row>
    <row r="15" spans="1:14" ht="15.75">
      <c r="A15" s="1"/>
      <c r="B15" s="6" t="s">
        <v>33</v>
      </c>
      <c r="C15" s="7"/>
      <c r="D15" s="7"/>
      <c r="E15" s="7">
        <f>SUM(E8:E14)</f>
        <v>188</v>
      </c>
      <c r="F15" s="7">
        <f>SUM(F8:F14)</f>
        <v>188</v>
      </c>
      <c r="G15" s="2">
        <f t="shared" si="3"/>
        <v>0</v>
      </c>
      <c r="H15" s="2">
        <f t="shared" si="4"/>
        <v>0</v>
      </c>
      <c r="I15" s="7">
        <f>SUM(I8:I14)</f>
        <v>85</v>
      </c>
      <c r="J15" s="7">
        <f>SUM(J8:J14)</f>
        <v>47</v>
      </c>
      <c r="K15" s="7">
        <f>SUM(K8:K14)</f>
        <v>56</v>
      </c>
      <c r="L15" s="2">
        <f t="shared" si="0"/>
        <v>100</v>
      </c>
      <c r="M15" s="4">
        <f t="shared" si="1"/>
        <v>54.787234042553195</v>
      </c>
      <c r="N15" s="4">
        <f t="shared" si="2"/>
        <v>3.8457446808510638</v>
      </c>
    </row>
    <row r="19" spans="1:14" ht="18.75">
      <c r="A19" s="23" t="s">
        <v>71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</sheetData>
  <mergeCells count="16">
    <mergeCell ref="A19:N19"/>
    <mergeCell ref="A2:N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ageMargins left="0.34" right="0.22" top="0.74803149606299213" bottom="0.74803149606299213" header="0.31496062992125984" footer="0.31496062992125984"/>
  <pageSetup paperSize="9" orientation="landscape" horizontalDpi="180" verticalDpi="18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2:N39"/>
  <sheetViews>
    <sheetView topLeftCell="A21" workbookViewId="0">
      <selection activeCell="E25" sqref="E25:F34"/>
    </sheetView>
  </sheetViews>
  <sheetFormatPr defaultRowHeight="15"/>
  <cols>
    <col min="1" max="1" width="5" customWidth="1"/>
    <col min="2" max="2" width="8.5703125" customWidth="1"/>
    <col min="3" max="3" width="34" customWidth="1"/>
    <col min="4" max="4" width="12.5703125" customWidth="1"/>
    <col min="5" max="5" width="13.42578125" customWidth="1"/>
    <col min="6" max="6" width="6.28515625" customWidth="1"/>
    <col min="7" max="7" width="10.42578125" customWidth="1"/>
    <col min="8" max="8" width="6.42578125" customWidth="1"/>
    <col min="9" max="11" width="6.42578125" bestFit="1" customWidth="1"/>
    <col min="13" max="13" width="9.5703125" customWidth="1"/>
    <col min="14" max="14" width="9.85546875" customWidth="1"/>
  </cols>
  <sheetData>
    <row r="2" spans="1:14" ht="18.75">
      <c r="A2" s="24" t="s">
        <v>108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5" spans="1:14" ht="15.75" customHeight="1">
      <c r="A5" s="25" t="s">
        <v>0</v>
      </c>
      <c r="B5" s="25" t="s">
        <v>1</v>
      </c>
      <c r="C5" s="25" t="s">
        <v>2</v>
      </c>
      <c r="D5" s="25" t="s">
        <v>3</v>
      </c>
      <c r="E5" s="25" t="s">
        <v>4</v>
      </c>
      <c r="F5" s="25" t="s">
        <v>5</v>
      </c>
      <c r="G5" s="25" t="s">
        <v>6</v>
      </c>
      <c r="H5" s="25" t="s">
        <v>7</v>
      </c>
      <c r="I5" s="25" t="s">
        <v>8</v>
      </c>
      <c r="J5" s="25" t="s">
        <v>9</v>
      </c>
      <c r="K5" s="25" t="s">
        <v>10</v>
      </c>
      <c r="L5" s="25" t="s">
        <v>11</v>
      </c>
      <c r="M5" s="25" t="s">
        <v>12</v>
      </c>
      <c r="N5" s="25" t="s">
        <v>13</v>
      </c>
    </row>
    <row r="6" spans="1:14" ht="34.5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15.7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  <c r="J7" s="9">
        <v>10</v>
      </c>
      <c r="K7" s="9">
        <v>11</v>
      </c>
      <c r="L7" s="9">
        <v>12</v>
      </c>
      <c r="M7" s="9">
        <v>13</v>
      </c>
      <c r="N7" s="9">
        <v>14</v>
      </c>
    </row>
    <row r="8" spans="1:14" ht="15.75">
      <c r="A8" s="18">
        <v>1</v>
      </c>
      <c r="B8" s="18" t="s">
        <v>125</v>
      </c>
      <c r="C8" s="18" t="s">
        <v>114</v>
      </c>
      <c r="D8" s="18" t="s">
        <v>45</v>
      </c>
      <c r="E8" s="18">
        <v>25</v>
      </c>
      <c r="F8" s="18">
        <v>25</v>
      </c>
      <c r="G8" s="2">
        <f t="shared" ref="G8:G12" si="0">SUM(E8-F8)</f>
        <v>0</v>
      </c>
      <c r="H8" s="2">
        <f t="shared" ref="H8:H12" si="1">SUM(E8-F8)</f>
        <v>0</v>
      </c>
      <c r="I8" s="2">
        <v>8</v>
      </c>
      <c r="J8" s="2">
        <v>12</v>
      </c>
      <c r="K8" s="2">
        <v>5</v>
      </c>
      <c r="L8" s="2">
        <f t="shared" ref="L8:L12" si="2">SUM(K8+J8+I8)*100/E8</f>
        <v>100</v>
      </c>
      <c r="M8" s="3">
        <f t="shared" ref="M8:M12" si="3">SUM(K8+J8)*100/E8</f>
        <v>68</v>
      </c>
      <c r="N8" s="3">
        <f t="shared" ref="N8:N12" si="4">SUM((H8*2)+(I8*3)+(J8*4)+(K8*5))/E8</f>
        <v>3.88</v>
      </c>
    </row>
    <row r="9" spans="1:14" ht="15.75">
      <c r="A9" s="18">
        <f>A8+1</f>
        <v>2</v>
      </c>
      <c r="B9" s="18" t="s">
        <v>37</v>
      </c>
      <c r="C9" s="18" t="s">
        <v>115</v>
      </c>
      <c r="D9" s="18" t="s">
        <v>48</v>
      </c>
      <c r="E9" s="18">
        <v>27</v>
      </c>
      <c r="F9" s="18">
        <v>27</v>
      </c>
      <c r="G9" s="2">
        <f t="shared" si="0"/>
        <v>0</v>
      </c>
      <c r="H9" s="2">
        <f t="shared" si="1"/>
        <v>0</v>
      </c>
      <c r="I9" s="2">
        <v>5</v>
      </c>
      <c r="J9" s="2">
        <v>17</v>
      </c>
      <c r="K9" s="2">
        <v>5</v>
      </c>
      <c r="L9" s="2">
        <f t="shared" si="2"/>
        <v>100</v>
      </c>
      <c r="M9" s="3">
        <f t="shared" si="3"/>
        <v>81.481481481481481</v>
      </c>
      <c r="N9" s="3">
        <f t="shared" si="4"/>
        <v>4</v>
      </c>
    </row>
    <row r="10" spans="1:14" ht="15.75">
      <c r="A10" s="18">
        <f t="shared" ref="A10:A34" si="5">A9+1</f>
        <v>3</v>
      </c>
      <c r="B10" s="18" t="s">
        <v>38</v>
      </c>
      <c r="C10" s="18" t="s">
        <v>116</v>
      </c>
      <c r="D10" s="18" t="s">
        <v>50</v>
      </c>
      <c r="E10" s="18">
        <v>25</v>
      </c>
      <c r="F10" s="18">
        <v>25</v>
      </c>
      <c r="G10" s="2">
        <f t="shared" si="0"/>
        <v>0</v>
      </c>
      <c r="H10" s="2">
        <f t="shared" si="1"/>
        <v>0</v>
      </c>
      <c r="I10" s="2">
        <v>8</v>
      </c>
      <c r="J10" s="2">
        <v>12</v>
      </c>
      <c r="K10" s="2">
        <v>5</v>
      </c>
      <c r="L10" s="2">
        <f t="shared" si="2"/>
        <v>100</v>
      </c>
      <c r="M10" s="3">
        <f t="shared" si="3"/>
        <v>68</v>
      </c>
      <c r="N10" s="3">
        <f t="shared" si="4"/>
        <v>3.88</v>
      </c>
    </row>
    <row r="11" spans="1:14" ht="15.75">
      <c r="A11" s="18">
        <f t="shared" si="5"/>
        <v>4</v>
      </c>
      <c r="B11" s="18" t="s">
        <v>39</v>
      </c>
      <c r="C11" s="18" t="s">
        <v>117</v>
      </c>
      <c r="D11" s="18" t="s">
        <v>50</v>
      </c>
      <c r="E11" s="18">
        <v>19</v>
      </c>
      <c r="F11" s="18">
        <v>19</v>
      </c>
      <c r="G11" s="2">
        <f t="shared" si="0"/>
        <v>0</v>
      </c>
      <c r="H11" s="2">
        <f t="shared" si="1"/>
        <v>0</v>
      </c>
      <c r="I11" s="2">
        <v>11</v>
      </c>
      <c r="J11" s="2">
        <v>6</v>
      </c>
      <c r="K11" s="2">
        <v>2</v>
      </c>
      <c r="L11" s="2">
        <f t="shared" si="2"/>
        <v>100</v>
      </c>
      <c r="M11" s="3">
        <f t="shared" si="3"/>
        <v>42.10526315789474</v>
      </c>
      <c r="N11" s="3">
        <f t="shared" si="4"/>
        <v>3.5263157894736841</v>
      </c>
    </row>
    <row r="12" spans="1:14" ht="15.75">
      <c r="A12" s="18">
        <f t="shared" si="5"/>
        <v>5</v>
      </c>
      <c r="B12" s="18" t="s">
        <v>126</v>
      </c>
      <c r="C12" s="18" t="s">
        <v>118</v>
      </c>
      <c r="D12" s="18" t="s">
        <v>50</v>
      </c>
      <c r="E12" s="18">
        <v>16</v>
      </c>
      <c r="F12" s="18">
        <v>16</v>
      </c>
      <c r="G12" s="2">
        <f t="shared" si="0"/>
        <v>0</v>
      </c>
      <c r="H12" s="2">
        <f t="shared" si="1"/>
        <v>0</v>
      </c>
      <c r="I12" s="2">
        <v>6</v>
      </c>
      <c r="J12" s="2">
        <v>5</v>
      </c>
      <c r="K12" s="2">
        <v>5</v>
      </c>
      <c r="L12" s="2">
        <f t="shared" si="2"/>
        <v>100</v>
      </c>
      <c r="M12" s="3">
        <f t="shared" si="3"/>
        <v>62.5</v>
      </c>
      <c r="N12" s="3">
        <f t="shared" si="4"/>
        <v>3.9375</v>
      </c>
    </row>
    <row r="13" spans="1:14" ht="15.75">
      <c r="A13" s="18">
        <f t="shared" si="5"/>
        <v>6</v>
      </c>
      <c r="B13" s="2" t="s">
        <v>40</v>
      </c>
      <c r="C13" s="2" t="s">
        <v>47</v>
      </c>
      <c r="D13" s="2" t="s">
        <v>45</v>
      </c>
      <c r="E13" s="2">
        <v>29</v>
      </c>
      <c r="F13" s="2">
        <v>29</v>
      </c>
      <c r="G13" s="2">
        <f>SUM(E13-F13)</f>
        <v>0</v>
      </c>
      <c r="H13" s="2">
        <f>SUM(E13-F13)</f>
        <v>0</v>
      </c>
      <c r="I13" s="2">
        <v>11</v>
      </c>
      <c r="J13" s="2">
        <v>7</v>
      </c>
      <c r="K13" s="2">
        <v>11</v>
      </c>
      <c r="L13" s="2">
        <f>SUM(K13+J13+I13)*100/E13</f>
        <v>100</v>
      </c>
      <c r="M13" s="3">
        <f>SUM(K13+J13)*100/E13</f>
        <v>62.068965517241381</v>
      </c>
      <c r="N13" s="3">
        <f>SUM((H13*2)+(I13*3)+(J13*4)+(K13*5))/E13</f>
        <v>4</v>
      </c>
    </row>
    <row r="14" spans="1:14" ht="15.75">
      <c r="A14" s="18">
        <f t="shared" si="5"/>
        <v>7</v>
      </c>
      <c r="B14" s="2" t="s">
        <v>41</v>
      </c>
      <c r="C14" s="2" t="s">
        <v>46</v>
      </c>
      <c r="D14" s="2" t="s">
        <v>45</v>
      </c>
      <c r="E14" s="2">
        <v>32</v>
      </c>
      <c r="F14" s="2">
        <v>32</v>
      </c>
      <c r="G14" s="2">
        <f t="shared" ref="G14:G33" si="6">SUM(E14-F14)</f>
        <v>0</v>
      </c>
      <c r="H14" s="2">
        <f t="shared" ref="H14:H33" si="7">SUM(E14-F14)</f>
        <v>0</v>
      </c>
      <c r="I14" s="2">
        <v>4</v>
      </c>
      <c r="J14" s="2">
        <v>13</v>
      </c>
      <c r="K14" s="2">
        <v>15</v>
      </c>
      <c r="L14" s="2">
        <f t="shared" ref="L14:L34" si="8">SUM(K14+J14+I14)*100/E14</f>
        <v>100</v>
      </c>
      <c r="M14" s="3">
        <f t="shared" ref="M14:M15" si="9">SUM(K14+J14)*100/E14</f>
        <v>87.5</v>
      </c>
      <c r="N14" s="3">
        <f t="shared" ref="N14:N15" si="10">SUM((H14*2)+(I14*3)+(J14*4)+(K14*5))/E14</f>
        <v>4.34375</v>
      </c>
    </row>
    <row r="15" spans="1:14" ht="15.75">
      <c r="A15" s="18">
        <f t="shared" si="5"/>
        <v>8</v>
      </c>
      <c r="B15" s="2" t="s">
        <v>42</v>
      </c>
      <c r="C15" s="2" t="s">
        <v>49</v>
      </c>
      <c r="D15" s="2" t="s">
        <v>45</v>
      </c>
      <c r="E15" s="2">
        <v>31</v>
      </c>
      <c r="F15" s="2">
        <v>31</v>
      </c>
      <c r="G15" s="2">
        <f t="shared" ref="G15" si="11">SUM(E15-F15)</f>
        <v>0</v>
      </c>
      <c r="H15" s="2">
        <f t="shared" si="7"/>
        <v>0</v>
      </c>
      <c r="I15" s="2">
        <v>13</v>
      </c>
      <c r="J15" s="2">
        <v>13</v>
      </c>
      <c r="K15" s="2">
        <v>5</v>
      </c>
      <c r="L15" s="2">
        <f t="shared" si="8"/>
        <v>100</v>
      </c>
      <c r="M15" s="3">
        <f t="shared" si="9"/>
        <v>58.064516129032256</v>
      </c>
      <c r="N15" s="3">
        <f t="shared" si="10"/>
        <v>3.7419354838709675</v>
      </c>
    </row>
    <row r="16" spans="1:14" ht="15.75">
      <c r="A16" s="18">
        <f t="shared" si="5"/>
        <v>9</v>
      </c>
      <c r="B16" s="2" t="s">
        <v>43</v>
      </c>
      <c r="C16" s="2" t="s">
        <v>51</v>
      </c>
      <c r="D16" s="2" t="s">
        <v>45</v>
      </c>
      <c r="E16" s="2">
        <v>30</v>
      </c>
      <c r="F16" s="2">
        <v>30</v>
      </c>
      <c r="G16" s="2">
        <f t="shared" ref="G16" si="12">SUM(E16-F16)</f>
        <v>0</v>
      </c>
      <c r="H16" s="2">
        <f t="shared" si="7"/>
        <v>0</v>
      </c>
      <c r="I16" s="2">
        <v>9</v>
      </c>
      <c r="J16" s="2">
        <v>15</v>
      </c>
      <c r="K16" s="2">
        <v>6</v>
      </c>
      <c r="L16" s="2">
        <f t="shared" si="8"/>
        <v>100</v>
      </c>
      <c r="M16" s="3">
        <f t="shared" ref="M16:M34" si="13">SUM(K16+J16)*100/E16</f>
        <v>70</v>
      </c>
      <c r="N16" s="3">
        <f t="shared" ref="N16:N34" si="14">SUM((H16*2)+(I16*3)+(J16*4)+(K16*5))/E16</f>
        <v>3.9</v>
      </c>
    </row>
    <row r="17" spans="1:14" ht="15.75">
      <c r="A17" s="18">
        <f t="shared" si="5"/>
        <v>10</v>
      </c>
      <c r="B17" s="2" t="s">
        <v>14</v>
      </c>
      <c r="C17" s="2" t="s">
        <v>58</v>
      </c>
      <c r="D17" s="2" t="s">
        <v>50</v>
      </c>
      <c r="E17" s="2">
        <v>26</v>
      </c>
      <c r="F17" s="2">
        <v>26</v>
      </c>
      <c r="G17" s="2">
        <f t="shared" si="6"/>
        <v>0</v>
      </c>
      <c r="H17" s="2">
        <f t="shared" si="7"/>
        <v>0</v>
      </c>
      <c r="I17" s="2">
        <v>12</v>
      </c>
      <c r="J17" s="2">
        <v>12</v>
      </c>
      <c r="K17" s="2">
        <v>2</v>
      </c>
      <c r="L17" s="2">
        <f t="shared" si="8"/>
        <v>100</v>
      </c>
      <c r="M17" s="3">
        <f t="shared" si="13"/>
        <v>53.846153846153847</v>
      </c>
      <c r="N17" s="3">
        <f t="shared" si="14"/>
        <v>3.6153846153846154</v>
      </c>
    </row>
    <row r="18" spans="1:14" ht="15.75">
      <c r="A18" s="18">
        <f t="shared" si="5"/>
        <v>11</v>
      </c>
      <c r="B18" s="2" t="s">
        <v>15</v>
      </c>
      <c r="C18" s="2" t="s">
        <v>55</v>
      </c>
      <c r="D18" s="2" t="s">
        <v>45</v>
      </c>
      <c r="E18" s="2">
        <v>29</v>
      </c>
      <c r="F18" s="2">
        <v>29</v>
      </c>
      <c r="G18" s="2">
        <f t="shared" si="6"/>
        <v>0</v>
      </c>
      <c r="H18" s="2">
        <f t="shared" si="7"/>
        <v>0</v>
      </c>
      <c r="I18" s="2">
        <v>18</v>
      </c>
      <c r="J18" s="2">
        <v>10</v>
      </c>
      <c r="K18" s="2">
        <v>1</v>
      </c>
      <c r="L18" s="2">
        <f t="shared" si="8"/>
        <v>100</v>
      </c>
      <c r="M18" s="3">
        <f t="shared" si="13"/>
        <v>37.931034482758619</v>
      </c>
      <c r="N18" s="3">
        <f t="shared" si="14"/>
        <v>3.4137931034482758</v>
      </c>
    </row>
    <row r="19" spans="1:14" ht="15.75">
      <c r="A19" s="18">
        <f t="shared" si="5"/>
        <v>12</v>
      </c>
      <c r="B19" s="2" t="s">
        <v>16</v>
      </c>
      <c r="C19" s="2" t="s">
        <v>59</v>
      </c>
      <c r="D19" s="2" t="s">
        <v>50</v>
      </c>
      <c r="E19" s="2">
        <v>28</v>
      </c>
      <c r="F19" s="2">
        <v>28</v>
      </c>
      <c r="G19" s="2">
        <f t="shared" si="6"/>
        <v>0</v>
      </c>
      <c r="H19" s="2">
        <f t="shared" si="7"/>
        <v>0</v>
      </c>
      <c r="I19" s="2">
        <v>20</v>
      </c>
      <c r="J19" s="2">
        <v>4</v>
      </c>
      <c r="K19" s="2">
        <v>4</v>
      </c>
      <c r="L19" s="2">
        <f t="shared" si="8"/>
        <v>100</v>
      </c>
      <c r="M19" s="3">
        <f t="shared" si="13"/>
        <v>28.571428571428573</v>
      </c>
      <c r="N19" s="3">
        <f t="shared" si="14"/>
        <v>3.4285714285714284</v>
      </c>
    </row>
    <row r="20" spans="1:14" ht="15.75">
      <c r="A20" s="18">
        <f t="shared" si="5"/>
        <v>13</v>
      </c>
      <c r="B20" s="2" t="s">
        <v>35</v>
      </c>
      <c r="C20" s="2" t="s">
        <v>59</v>
      </c>
      <c r="D20" s="2" t="s">
        <v>50</v>
      </c>
      <c r="E20" s="2">
        <v>21</v>
      </c>
      <c r="F20" s="2">
        <v>21</v>
      </c>
      <c r="G20" s="2">
        <v>0</v>
      </c>
      <c r="H20" s="2">
        <v>0</v>
      </c>
      <c r="I20" s="2">
        <v>16</v>
      </c>
      <c r="J20" s="2">
        <v>4</v>
      </c>
      <c r="K20" s="2">
        <v>1</v>
      </c>
      <c r="L20" s="4">
        <f t="shared" si="8"/>
        <v>100</v>
      </c>
      <c r="M20" s="3">
        <f t="shared" si="13"/>
        <v>23.80952380952381</v>
      </c>
      <c r="N20" s="3">
        <f t="shared" si="14"/>
        <v>3.2857142857142856</v>
      </c>
    </row>
    <row r="21" spans="1:14" ht="15.75">
      <c r="A21" s="18">
        <f t="shared" si="5"/>
        <v>14</v>
      </c>
      <c r="B21" s="2" t="s">
        <v>17</v>
      </c>
      <c r="C21" s="2" t="s">
        <v>52</v>
      </c>
      <c r="D21" s="2" t="s">
        <v>45</v>
      </c>
      <c r="E21" s="2">
        <v>23</v>
      </c>
      <c r="F21" s="2">
        <v>23</v>
      </c>
      <c r="G21" s="2">
        <f t="shared" si="6"/>
        <v>0</v>
      </c>
      <c r="H21" s="2">
        <f t="shared" si="7"/>
        <v>0</v>
      </c>
      <c r="I21" s="2">
        <v>14</v>
      </c>
      <c r="J21" s="2">
        <v>6</v>
      </c>
      <c r="K21" s="2">
        <v>3</v>
      </c>
      <c r="L21" s="2">
        <f t="shared" si="8"/>
        <v>100</v>
      </c>
      <c r="M21" s="3">
        <f t="shared" si="13"/>
        <v>39.130434782608695</v>
      </c>
      <c r="N21" s="3">
        <f t="shared" si="14"/>
        <v>3.5217391304347827</v>
      </c>
    </row>
    <row r="22" spans="1:14" ht="15.75">
      <c r="A22" s="18">
        <f t="shared" si="5"/>
        <v>15</v>
      </c>
      <c r="B22" s="2" t="s">
        <v>18</v>
      </c>
      <c r="C22" s="2" t="s">
        <v>53</v>
      </c>
      <c r="D22" s="2" t="s">
        <v>50</v>
      </c>
      <c r="E22" s="2">
        <v>28</v>
      </c>
      <c r="F22" s="2">
        <v>28</v>
      </c>
      <c r="G22" s="2">
        <f t="shared" si="6"/>
        <v>0</v>
      </c>
      <c r="H22" s="2">
        <f t="shared" si="7"/>
        <v>0</v>
      </c>
      <c r="I22" s="2">
        <v>20</v>
      </c>
      <c r="J22" s="2">
        <v>3</v>
      </c>
      <c r="K22" s="2">
        <v>5</v>
      </c>
      <c r="L22" s="2">
        <f t="shared" si="8"/>
        <v>100</v>
      </c>
      <c r="M22" s="3">
        <f t="shared" si="13"/>
        <v>28.571428571428573</v>
      </c>
      <c r="N22" s="3">
        <f t="shared" si="14"/>
        <v>3.4642857142857144</v>
      </c>
    </row>
    <row r="23" spans="1:14" ht="15.75">
      <c r="A23" s="18">
        <f>A22+1</f>
        <v>16</v>
      </c>
      <c r="B23" s="2" t="s">
        <v>19</v>
      </c>
      <c r="C23" s="2" t="s">
        <v>54</v>
      </c>
      <c r="D23" s="2" t="s">
        <v>50</v>
      </c>
      <c r="E23" s="2">
        <v>27</v>
      </c>
      <c r="F23" s="2">
        <v>27</v>
      </c>
      <c r="G23" s="2">
        <v>0</v>
      </c>
      <c r="H23" s="2">
        <v>0</v>
      </c>
      <c r="I23" s="2">
        <v>17</v>
      </c>
      <c r="J23" s="2">
        <v>5</v>
      </c>
      <c r="K23" s="2">
        <v>5</v>
      </c>
      <c r="L23" s="4">
        <f t="shared" si="8"/>
        <v>100</v>
      </c>
      <c r="M23" s="3">
        <f t="shared" si="13"/>
        <v>37.037037037037038</v>
      </c>
      <c r="N23" s="3">
        <f t="shared" si="14"/>
        <v>3.5555555555555554</v>
      </c>
    </row>
    <row r="24" spans="1:14" ht="15.75">
      <c r="A24" s="18">
        <f>A23+1</f>
        <v>17</v>
      </c>
      <c r="B24" s="2" t="s">
        <v>127</v>
      </c>
      <c r="C24" s="2" t="s">
        <v>55</v>
      </c>
      <c r="D24" s="2" t="s">
        <v>45</v>
      </c>
      <c r="E24" s="2">
        <v>22</v>
      </c>
      <c r="F24" s="2">
        <v>22</v>
      </c>
      <c r="G24" s="2">
        <v>0</v>
      </c>
      <c r="H24" s="2">
        <v>0</v>
      </c>
      <c r="I24" s="2">
        <v>15</v>
      </c>
      <c r="J24" s="2">
        <v>4</v>
      </c>
      <c r="K24" s="2">
        <v>3</v>
      </c>
      <c r="L24" s="4">
        <f t="shared" si="8"/>
        <v>100</v>
      </c>
      <c r="M24" s="3">
        <f t="shared" si="13"/>
        <v>31.818181818181817</v>
      </c>
      <c r="N24" s="3">
        <f t="shared" si="14"/>
        <v>3.4545454545454546</v>
      </c>
    </row>
    <row r="25" spans="1:14" ht="15.75">
      <c r="A25" s="18">
        <f>A23+1</f>
        <v>17</v>
      </c>
      <c r="B25" s="2" t="s">
        <v>20</v>
      </c>
      <c r="C25" s="2" t="s">
        <v>56</v>
      </c>
      <c r="D25" s="2" t="s">
        <v>48</v>
      </c>
      <c r="E25" s="2">
        <v>22</v>
      </c>
      <c r="F25" s="2">
        <v>22</v>
      </c>
      <c r="G25" s="2">
        <f t="shared" si="6"/>
        <v>0</v>
      </c>
      <c r="H25" s="2">
        <f t="shared" si="7"/>
        <v>0</v>
      </c>
      <c r="I25" s="2">
        <v>17</v>
      </c>
      <c r="J25" s="2">
        <v>5</v>
      </c>
      <c r="K25" s="2">
        <v>0</v>
      </c>
      <c r="L25" s="2">
        <f t="shared" si="8"/>
        <v>100</v>
      </c>
      <c r="M25" s="3">
        <f t="shared" si="13"/>
        <v>22.727272727272727</v>
      </c>
      <c r="N25" s="3">
        <f t="shared" si="14"/>
        <v>3.2272727272727271</v>
      </c>
    </row>
    <row r="26" spans="1:14" ht="15.75">
      <c r="A26" s="18">
        <f t="shared" si="5"/>
        <v>18</v>
      </c>
      <c r="B26" s="2" t="s">
        <v>21</v>
      </c>
      <c r="C26" s="2" t="s">
        <v>57</v>
      </c>
      <c r="D26" s="2" t="s">
        <v>50</v>
      </c>
      <c r="E26" s="2">
        <v>28</v>
      </c>
      <c r="F26" s="2">
        <v>28</v>
      </c>
      <c r="G26" s="2">
        <f t="shared" si="6"/>
        <v>0</v>
      </c>
      <c r="H26" s="2">
        <f t="shared" si="7"/>
        <v>0</v>
      </c>
      <c r="I26" s="2">
        <v>18</v>
      </c>
      <c r="J26" s="2">
        <v>7</v>
      </c>
      <c r="K26" s="2">
        <v>3</v>
      </c>
      <c r="L26" s="2">
        <f t="shared" si="8"/>
        <v>100</v>
      </c>
      <c r="M26" s="3">
        <f t="shared" si="13"/>
        <v>35.714285714285715</v>
      </c>
      <c r="N26" s="3">
        <f t="shared" si="14"/>
        <v>3.4642857142857144</v>
      </c>
    </row>
    <row r="27" spans="1:14" ht="15.75">
      <c r="A27" s="18">
        <f t="shared" si="5"/>
        <v>19</v>
      </c>
      <c r="B27" s="2" t="s">
        <v>22</v>
      </c>
      <c r="C27" s="2" t="s">
        <v>55</v>
      </c>
      <c r="D27" s="2" t="s">
        <v>45</v>
      </c>
      <c r="E27" s="2">
        <v>24</v>
      </c>
      <c r="F27" s="2">
        <v>24</v>
      </c>
      <c r="G27" s="2">
        <f t="shared" si="6"/>
        <v>0</v>
      </c>
      <c r="H27" s="2">
        <f t="shared" si="7"/>
        <v>0</v>
      </c>
      <c r="I27" s="2">
        <v>16</v>
      </c>
      <c r="J27" s="2">
        <v>5</v>
      </c>
      <c r="K27" s="2">
        <v>3</v>
      </c>
      <c r="L27" s="3">
        <f t="shared" si="8"/>
        <v>100</v>
      </c>
      <c r="M27" s="3">
        <f t="shared" si="13"/>
        <v>33.333333333333336</v>
      </c>
      <c r="N27" s="3">
        <f t="shared" si="14"/>
        <v>3.4583333333333335</v>
      </c>
    </row>
    <row r="28" spans="1:14" ht="15.75">
      <c r="A28" s="18">
        <f t="shared" si="5"/>
        <v>20</v>
      </c>
      <c r="B28" s="2" t="s">
        <v>23</v>
      </c>
      <c r="C28" s="2" t="s">
        <v>58</v>
      </c>
      <c r="D28" s="2" t="s">
        <v>50</v>
      </c>
      <c r="E28" s="2">
        <v>29</v>
      </c>
      <c r="F28" s="2">
        <v>29</v>
      </c>
      <c r="G28" s="2">
        <f t="shared" si="6"/>
        <v>0</v>
      </c>
      <c r="H28" s="2">
        <f t="shared" si="7"/>
        <v>0</v>
      </c>
      <c r="I28" s="2">
        <v>23</v>
      </c>
      <c r="J28" s="2">
        <v>3</v>
      </c>
      <c r="K28" s="2">
        <v>3</v>
      </c>
      <c r="L28" s="3">
        <f t="shared" si="8"/>
        <v>100</v>
      </c>
      <c r="M28" s="3">
        <f t="shared" si="13"/>
        <v>20.689655172413794</v>
      </c>
      <c r="N28" s="3">
        <f t="shared" si="14"/>
        <v>3.3103448275862069</v>
      </c>
    </row>
    <row r="29" spans="1:14" ht="15.75">
      <c r="A29" s="18">
        <f t="shared" si="5"/>
        <v>21</v>
      </c>
      <c r="B29" s="2" t="s">
        <v>24</v>
      </c>
      <c r="C29" s="2" t="s">
        <v>54</v>
      </c>
      <c r="D29" s="2" t="s">
        <v>50</v>
      </c>
      <c r="E29" s="2">
        <v>30</v>
      </c>
      <c r="F29" s="2">
        <v>30</v>
      </c>
      <c r="G29" s="2">
        <f t="shared" si="6"/>
        <v>0</v>
      </c>
      <c r="H29" s="2">
        <f t="shared" si="7"/>
        <v>0</v>
      </c>
      <c r="I29" s="2">
        <v>20</v>
      </c>
      <c r="J29" s="2">
        <v>5</v>
      </c>
      <c r="K29" s="2">
        <v>5</v>
      </c>
      <c r="L29" s="2">
        <f t="shared" si="8"/>
        <v>100</v>
      </c>
      <c r="M29" s="3">
        <f t="shared" si="13"/>
        <v>33.333333333333336</v>
      </c>
      <c r="N29" s="3">
        <f t="shared" si="14"/>
        <v>3.5</v>
      </c>
    </row>
    <row r="30" spans="1:14" ht="15.75">
      <c r="A30" s="18">
        <f t="shared" si="5"/>
        <v>22</v>
      </c>
      <c r="B30" s="2" t="s">
        <v>25</v>
      </c>
      <c r="C30" s="2" t="s">
        <v>57</v>
      </c>
      <c r="D30" s="2" t="s">
        <v>50</v>
      </c>
      <c r="E30" s="2">
        <v>27</v>
      </c>
      <c r="F30" s="2">
        <v>27</v>
      </c>
      <c r="G30" s="2">
        <f t="shared" si="6"/>
        <v>0</v>
      </c>
      <c r="H30" s="2">
        <f t="shared" si="7"/>
        <v>0</v>
      </c>
      <c r="I30" s="2">
        <v>20</v>
      </c>
      <c r="J30" s="2">
        <v>5</v>
      </c>
      <c r="K30" s="2">
        <v>2</v>
      </c>
      <c r="L30" s="2">
        <f t="shared" si="8"/>
        <v>100</v>
      </c>
      <c r="M30" s="3">
        <f t="shared" si="13"/>
        <v>25.925925925925927</v>
      </c>
      <c r="N30" s="3">
        <f t="shared" si="14"/>
        <v>3.3333333333333335</v>
      </c>
    </row>
    <row r="31" spans="1:14" ht="15.75">
      <c r="A31" s="18">
        <f t="shared" si="5"/>
        <v>23</v>
      </c>
      <c r="B31" s="2" t="s">
        <v>27</v>
      </c>
      <c r="C31" s="2" t="s">
        <v>53</v>
      </c>
      <c r="D31" s="2" t="s">
        <v>50</v>
      </c>
      <c r="E31" s="2">
        <v>31</v>
      </c>
      <c r="F31" s="2">
        <v>31</v>
      </c>
      <c r="G31" s="2">
        <v>0</v>
      </c>
      <c r="H31" s="2">
        <v>0</v>
      </c>
      <c r="I31" s="2">
        <v>16</v>
      </c>
      <c r="J31" s="2">
        <v>9</v>
      </c>
      <c r="K31" s="2">
        <v>6</v>
      </c>
      <c r="L31" s="2">
        <f t="shared" si="8"/>
        <v>100</v>
      </c>
      <c r="M31" s="3">
        <f t="shared" si="13"/>
        <v>48.387096774193552</v>
      </c>
      <c r="N31" s="3">
        <f t="shared" si="14"/>
        <v>3.6774193548387095</v>
      </c>
    </row>
    <row r="32" spans="1:14" ht="15.75">
      <c r="A32" s="18">
        <f t="shared" si="5"/>
        <v>24</v>
      </c>
      <c r="B32" s="2" t="s">
        <v>28</v>
      </c>
      <c r="C32" s="2" t="s">
        <v>52</v>
      </c>
      <c r="D32" s="2" t="s">
        <v>45</v>
      </c>
      <c r="E32" s="2">
        <v>23</v>
      </c>
      <c r="F32" s="2">
        <v>23</v>
      </c>
      <c r="G32" s="2">
        <f t="shared" si="6"/>
        <v>0</v>
      </c>
      <c r="H32" s="2">
        <f t="shared" si="7"/>
        <v>0</v>
      </c>
      <c r="I32" s="2">
        <v>19</v>
      </c>
      <c r="J32" s="2">
        <v>3</v>
      </c>
      <c r="K32" s="2">
        <v>1</v>
      </c>
      <c r="L32" s="2">
        <f t="shared" si="8"/>
        <v>100</v>
      </c>
      <c r="M32" s="3">
        <f t="shared" si="13"/>
        <v>17.391304347826086</v>
      </c>
      <c r="N32" s="3">
        <f t="shared" si="14"/>
        <v>3.2173913043478262</v>
      </c>
    </row>
    <row r="33" spans="1:14" ht="15.75">
      <c r="A33" s="18">
        <f t="shared" si="5"/>
        <v>25</v>
      </c>
      <c r="B33" s="2" t="s">
        <v>29</v>
      </c>
      <c r="C33" s="2" t="s">
        <v>58</v>
      </c>
      <c r="D33" s="2" t="s">
        <v>50</v>
      </c>
      <c r="E33" s="2">
        <v>26</v>
      </c>
      <c r="F33" s="2">
        <v>26</v>
      </c>
      <c r="G33" s="2">
        <f t="shared" si="6"/>
        <v>0</v>
      </c>
      <c r="H33" s="2">
        <f t="shared" si="7"/>
        <v>0</v>
      </c>
      <c r="I33" s="2">
        <v>18</v>
      </c>
      <c r="J33" s="2">
        <v>2</v>
      </c>
      <c r="K33" s="2">
        <v>6</v>
      </c>
      <c r="L33" s="2">
        <f t="shared" si="8"/>
        <v>100</v>
      </c>
      <c r="M33" s="3">
        <f t="shared" si="13"/>
        <v>30.76923076923077</v>
      </c>
      <c r="N33" s="3">
        <f t="shared" si="14"/>
        <v>3.5384615384615383</v>
      </c>
    </row>
    <row r="34" spans="1:14" ht="15.75">
      <c r="A34" s="18">
        <f t="shared" si="5"/>
        <v>26</v>
      </c>
      <c r="B34" s="2" t="s">
        <v>30</v>
      </c>
      <c r="C34" s="2" t="s">
        <v>53</v>
      </c>
      <c r="D34" s="2" t="s">
        <v>50</v>
      </c>
      <c r="E34" s="2">
        <v>22</v>
      </c>
      <c r="F34" s="2">
        <v>22</v>
      </c>
      <c r="G34" s="2">
        <v>0</v>
      </c>
      <c r="H34" s="2">
        <v>0</v>
      </c>
      <c r="I34" s="2">
        <v>16</v>
      </c>
      <c r="J34" s="2">
        <v>4</v>
      </c>
      <c r="K34" s="2">
        <v>2</v>
      </c>
      <c r="L34" s="2">
        <f t="shared" si="8"/>
        <v>100</v>
      </c>
      <c r="M34" s="3">
        <f t="shared" si="13"/>
        <v>27.272727272727273</v>
      </c>
      <c r="N34" s="3">
        <f t="shared" si="14"/>
        <v>3.3636363636363638</v>
      </c>
    </row>
    <row r="35" spans="1:14" ht="15.75">
      <c r="A35" s="1"/>
      <c r="B35" s="6" t="s">
        <v>33</v>
      </c>
      <c r="C35" s="7"/>
      <c r="D35" s="7"/>
      <c r="E35" s="7">
        <f>SUM(E8:E34)</f>
        <v>700</v>
      </c>
      <c r="F35" s="7">
        <f t="shared" ref="F35:K35" si="15">SUM(F8:F34)</f>
        <v>700</v>
      </c>
      <c r="G35" s="7">
        <f t="shared" si="15"/>
        <v>0</v>
      </c>
      <c r="H35" s="7">
        <f t="shared" si="15"/>
        <v>0</v>
      </c>
      <c r="I35" s="7">
        <f t="shared" si="15"/>
        <v>390</v>
      </c>
      <c r="J35" s="7">
        <f t="shared" si="15"/>
        <v>196</v>
      </c>
      <c r="K35" s="7">
        <f t="shared" si="15"/>
        <v>114</v>
      </c>
      <c r="L35" s="3">
        <f t="shared" ref="L35" si="16">SUM(K35+J35+I35)*100/E35</f>
        <v>100</v>
      </c>
      <c r="M35" s="3">
        <f t="shared" ref="M35" si="17">SUM(K35+J35)*100/E35</f>
        <v>44.285714285714285</v>
      </c>
      <c r="N35" s="3">
        <f t="shared" ref="N35" si="18">SUM((H35*2)+(I35*3)+(J35*4)+(K35*5))/E35</f>
        <v>3.6057142857142859</v>
      </c>
    </row>
    <row r="39" spans="1:14" ht="18.75">
      <c r="A39" s="23" t="s">
        <v>71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</sheetData>
  <mergeCells count="16">
    <mergeCell ref="A39:N39"/>
    <mergeCell ref="A2:N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ageMargins left="0.35433070866141736" right="0.23622047244094491" top="0.35433070866141736" bottom="0.19685039370078741" header="0.31496062992125984" footer="0.15748031496062992"/>
  <pageSetup paperSize="9" scale="85" orientation="landscape" horizontalDpi="180" verticalDpi="18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2:N21"/>
  <sheetViews>
    <sheetView workbookViewId="0">
      <selection activeCell="L7" sqref="L7:N7"/>
    </sheetView>
  </sheetViews>
  <sheetFormatPr defaultRowHeight="15"/>
  <cols>
    <col min="1" max="1" width="5" customWidth="1"/>
    <col min="2" max="2" width="8.5703125" customWidth="1"/>
    <col min="3" max="3" width="34" customWidth="1"/>
    <col min="4" max="4" width="12.5703125" customWidth="1"/>
    <col min="5" max="5" width="13.42578125" customWidth="1"/>
    <col min="6" max="6" width="6.28515625" customWidth="1"/>
    <col min="7" max="7" width="10.42578125" customWidth="1"/>
    <col min="8" max="8" width="6.42578125" customWidth="1"/>
    <col min="9" max="11" width="6.42578125" bestFit="1" customWidth="1"/>
    <col min="13" max="13" width="9.5703125" customWidth="1"/>
    <col min="14" max="14" width="9.85546875" customWidth="1"/>
  </cols>
  <sheetData>
    <row r="2" spans="1:14" ht="18.75">
      <c r="A2" s="24" t="s">
        <v>109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5" spans="1:14" ht="15.75" customHeight="1">
      <c r="A5" s="25" t="s">
        <v>0</v>
      </c>
      <c r="B5" s="25" t="s">
        <v>1</v>
      </c>
      <c r="C5" s="25" t="s">
        <v>2</v>
      </c>
      <c r="D5" s="25" t="s">
        <v>3</v>
      </c>
      <c r="E5" s="25" t="s">
        <v>4</v>
      </c>
      <c r="F5" s="25" t="s">
        <v>5</v>
      </c>
      <c r="G5" s="25" t="s">
        <v>6</v>
      </c>
      <c r="H5" s="25" t="s">
        <v>7</v>
      </c>
      <c r="I5" s="25" t="s">
        <v>8</v>
      </c>
      <c r="J5" s="25" t="s">
        <v>9</v>
      </c>
      <c r="K5" s="25" t="s">
        <v>10</v>
      </c>
      <c r="L5" s="25" t="s">
        <v>11</v>
      </c>
      <c r="M5" s="25" t="s">
        <v>12</v>
      </c>
      <c r="N5" s="25" t="s">
        <v>13</v>
      </c>
    </row>
    <row r="6" spans="1:14" ht="34.5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15.75">
      <c r="A7" s="1">
        <v>1</v>
      </c>
      <c r="B7" s="1" t="s">
        <v>20</v>
      </c>
      <c r="C7" s="2" t="s">
        <v>110</v>
      </c>
      <c r="D7" s="2" t="s">
        <v>62</v>
      </c>
      <c r="E7" s="2">
        <v>22</v>
      </c>
      <c r="F7" s="2">
        <v>22</v>
      </c>
      <c r="G7" s="2">
        <f t="shared" ref="G7:G17" si="0">SUM(E7-F7)</f>
        <v>0</v>
      </c>
      <c r="H7" s="2">
        <f t="shared" ref="H7:H17" si="1">SUM(E7-F7)</f>
        <v>0</v>
      </c>
      <c r="I7" s="2">
        <v>13</v>
      </c>
      <c r="J7" s="2">
        <v>3</v>
      </c>
      <c r="K7" s="2">
        <v>6</v>
      </c>
      <c r="L7" s="2">
        <f t="shared" ref="L7:L16" si="2">SUM(K7+J7+I7)*100/E7</f>
        <v>100</v>
      </c>
      <c r="M7" s="3">
        <f t="shared" ref="M7:M17" si="3">SUM(K7+J7)*100/E7</f>
        <v>40.909090909090907</v>
      </c>
      <c r="N7" s="3">
        <f t="shared" ref="N7:N17" si="4">SUM((H7*2)+(I7*3)+(J7*4)+(K7*5))/E7</f>
        <v>3.6818181818181817</v>
      </c>
    </row>
    <row r="8" spans="1:14" ht="15.75">
      <c r="A8" s="1">
        <v>2</v>
      </c>
      <c r="B8" s="1" t="s">
        <v>21</v>
      </c>
      <c r="C8" s="2" t="s">
        <v>110</v>
      </c>
      <c r="D8" s="2" t="s">
        <v>62</v>
      </c>
      <c r="E8" s="2">
        <v>28</v>
      </c>
      <c r="F8" s="2">
        <v>28</v>
      </c>
      <c r="G8" s="2">
        <f t="shared" si="0"/>
        <v>0</v>
      </c>
      <c r="H8" s="2">
        <f t="shared" si="1"/>
        <v>0</v>
      </c>
      <c r="I8" s="2">
        <v>9</v>
      </c>
      <c r="J8" s="2">
        <v>6</v>
      </c>
      <c r="K8" s="2">
        <v>13</v>
      </c>
      <c r="L8" s="2">
        <f t="shared" si="2"/>
        <v>100</v>
      </c>
      <c r="M8" s="3">
        <f t="shared" si="3"/>
        <v>67.857142857142861</v>
      </c>
      <c r="N8" s="3">
        <f t="shared" si="4"/>
        <v>4.1428571428571432</v>
      </c>
    </row>
    <row r="9" spans="1:14" ht="15.75">
      <c r="A9" s="1">
        <v>3</v>
      </c>
      <c r="B9" s="1" t="s">
        <v>22</v>
      </c>
      <c r="C9" s="2" t="s">
        <v>110</v>
      </c>
      <c r="D9" s="2" t="s">
        <v>62</v>
      </c>
      <c r="E9" s="2">
        <v>24</v>
      </c>
      <c r="F9" s="2">
        <v>24</v>
      </c>
      <c r="G9" s="2">
        <f t="shared" si="0"/>
        <v>0</v>
      </c>
      <c r="H9" s="2">
        <f t="shared" si="1"/>
        <v>0</v>
      </c>
      <c r="I9" s="2">
        <v>15</v>
      </c>
      <c r="J9" s="2">
        <v>6</v>
      </c>
      <c r="K9" s="2">
        <v>3</v>
      </c>
      <c r="L9" s="3">
        <f t="shared" si="2"/>
        <v>100</v>
      </c>
      <c r="M9" s="3">
        <f t="shared" si="3"/>
        <v>37.5</v>
      </c>
      <c r="N9" s="3">
        <f t="shared" si="4"/>
        <v>3.5</v>
      </c>
    </row>
    <row r="10" spans="1:14" ht="15.75">
      <c r="A10" s="1">
        <v>5</v>
      </c>
      <c r="B10" s="1" t="s">
        <v>23</v>
      </c>
      <c r="C10" s="2" t="s">
        <v>110</v>
      </c>
      <c r="D10" s="2" t="s">
        <v>62</v>
      </c>
      <c r="E10" s="2">
        <v>29</v>
      </c>
      <c r="F10" s="2">
        <v>29</v>
      </c>
      <c r="G10" s="2">
        <f t="shared" si="0"/>
        <v>0</v>
      </c>
      <c r="H10" s="2">
        <f t="shared" si="1"/>
        <v>0</v>
      </c>
      <c r="I10" s="2">
        <v>16</v>
      </c>
      <c r="J10" s="2">
        <v>11</v>
      </c>
      <c r="K10" s="2">
        <v>2</v>
      </c>
      <c r="L10" s="3">
        <f t="shared" si="2"/>
        <v>100</v>
      </c>
      <c r="M10" s="3">
        <f t="shared" si="3"/>
        <v>44.827586206896555</v>
      </c>
      <c r="N10" s="3">
        <f t="shared" si="4"/>
        <v>3.5172413793103448</v>
      </c>
    </row>
    <row r="11" spans="1:14" ht="15.75">
      <c r="A11" s="1">
        <v>6</v>
      </c>
      <c r="B11" s="1" t="s">
        <v>24</v>
      </c>
      <c r="C11" s="2" t="s">
        <v>110</v>
      </c>
      <c r="D11" s="2" t="s">
        <v>62</v>
      </c>
      <c r="E11" s="2">
        <v>30</v>
      </c>
      <c r="F11" s="2">
        <v>30</v>
      </c>
      <c r="G11" s="2">
        <f t="shared" si="0"/>
        <v>0</v>
      </c>
      <c r="H11" s="2">
        <f t="shared" si="1"/>
        <v>0</v>
      </c>
      <c r="I11" s="2">
        <v>10</v>
      </c>
      <c r="J11" s="2">
        <v>11</v>
      </c>
      <c r="K11" s="2">
        <v>9</v>
      </c>
      <c r="L11" s="2">
        <f t="shared" si="2"/>
        <v>100</v>
      </c>
      <c r="M11" s="3">
        <f t="shared" si="3"/>
        <v>66.666666666666671</v>
      </c>
      <c r="N11" s="3">
        <f t="shared" si="4"/>
        <v>3.9666666666666668</v>
      </c>
    </row>
    <row r="12" spans="1:14" ht="15.75">
      <c r="A12" s="1">
        <v>7</v>
      </c>
      <c r="B12" s="1" t="s">
        <v>25</v>
      </c>
      <c r="C12" s="2" t="s">
        <v>110</v>
      </c>
      <c r="D12" s="2" t="s">
        <v>62</v>
      </c>
      <c r="E12" s="2">
        <v>27</v>
      </c>
      <c r="F12" s="2">
        <v>27</v>
      </c>
      <c r="G12" s="2">
        <f t="shared" si="0"/>
        <v>0</v>
      </c>
      <c r="H12" s="2">
        <f t="shared" si="1"/>
        <v>0</v>
      </c>
      <c r="I12" s="2">
        <v>17</v>
      </c>
      <c r="J12" s="2">
        <v>7</v>
      </c>
      <c r="K12" s="2">
        <v>3</v>
      </c>
      <c r="L12" s="2">
        <f t="shared" si="2"/>
        <v>100</v>
      </c>
      <c r="M12" s="3">
        <f t="shared" si="3"/>
        <v>37.037037037037038</v>
      </c>
      <c r="N12" s="3">
        <f t="shared" si="4"/>
        <v>3.4814814814814814</v>
      </c>
    </row>
    <row r="13" spans="1:14" ht="15.75">
      <c r="A13" s="1">
        <v>9</v>
      </c>
      <c r="B13" s="1" t="s">
        <v>27</v>
      </c>
      <c r="C13" s="2" t="s">
        <v>110</v>
      </c>
      <c r="D13" s="2" t="s">
        <v>62</v>
      </c>
      <c r="E13" s="2">
        <v>31</v>
      </c>
      <c r="F13" s="2">
        <v>31</v>
      </c>
      <c r="G13" s="2">
        <f t="shared" si="0"/>
        <v>0</v>
      </c>
      <c r="H13" s="2">
        <f t="shared" si="1"/>
        <v>0</v>
      </c>
      <c r="I13" s="2">
        <v>8</v>
      </c>
      <c r="J13" s="2">
        <v>3</v>
      </c>
      <c r="K13" s="2">
        <v>20</v>
      </c>
      <c r="L13" s="2">
        <f t="shared" si="2"/>
        <v>100</v>
      </c>
      <c r="M13" s="3">
        <f t="shared" si="3"/>
        <v>74.193548387096769</v>
      </c>
      <c r="N13" s="3">
        <f t="shared" si="4"/>
        <v>4.387096774193548</v>
      </c>
    </row>
    <row r="14" spans="1:14" ht="15.75">
      <c r="A14" s="1">
        <v>10</v>
      </c>
      <c r="B14" s="1" t="s">
        <v>28</v>
      </c>
      <c r="C14" s="2" t="s">
        <v>110</v>
      </c>
      <c r="D14" s="2" t="s">
        <v>62</v>
      </c>
      <c r="E14" s="2">
        <v>23</v>
      </c>
      <c r="F14" s="2">
        <v>23</v>
      </c>
      <c r="G14" s="2">
        <f t="shared" si="0"/>
        <v>0</v>
      </c>
      <c r="H14" s="2">
        <f t="shared" si="1"/>
        <v>0</v>
      </c>
      <c r="I14" s="2">
        <v>18</v>
      </c>
      <c r="J14" s="2">
        <v>2</v>
      </c>
      <c r="K14" s="2">
        <v>3</v>
      </c>
      <c r="L14" s="2">
        <f t="shared" si="2"/>
        <v>100</v>
      </c>
      <c r="M14" s="3">
        <f t="shared" si="3"/>
        <v>21.739130434782609</v>
      </c>
      <c r="N14" s="3">
        <f t="shared" si="4"/>
        <v>3.347826086956522</v>
      </c>
    </row>
    <row r="15" spans="1:14" ht="15.75">
      <c r="A15" s="1">
        <v>11</v>
      </c>
      <c r="B15" s="1" t="s">
        <v>29</v>
      </c>
      <c r="C15" s="2" t="s">
        <v>110</v>
      </c>
      <c r="D15" s="2" t="s">
        <v>62</v>
      </c>
      <c r="E15" s="2">
        <v>26</v>
      </c>
      <c r="F15" s="2">
        <v>26</v>
      </c>
      <c r="G15" s="2">
        <f t="shared" si="0"/>
        <v>0</v>
      </c>
      <c r="H15" s="2">
        <f t="shared" si="1"/>
        <v>0</v>
      </c>
      <c r="I15" s="2">
        <v>14</v>
      </c>
      <c r="J15" s="2">
        <v>4</v>
      </c>
      <c r="K15" s="2">
        <v>8</v>
      </c>
      <c r="L15" s="2">
        <f t="shared" si="2"/>
        <v>100</v>
      </c>
      <c r="M15" s="3">
        <f t="shared" si="3"/>
        <v>46.153846153846153</v>
      </c>
      <c r="N15" s="3">
        <f t="shared" si="4"/>
        <v>3.7692307692307692</v>
      </c>
    </row>
    <row r="16" spans="1:14" ht="15.75">
      <c r="A16" s="1">
        <v>12</v>
      </c>
      <c r="B16" s="1" t="s">
        <v>30</v>
      </c>
      <c r="C16" s="2" t="s">
        <v>110</v>
      </c>
      <c r="D16" s="2" t="s">
        <v>62</v>
      </c>
      <c r="E16" s="2">
        <v>22</v>
      </c>
      <c r="F16" s="2">
        <v>22</v>
      </c>
      <c r="G16" s="2">
        <f t="shared" si="0"/>
        <v>0</v>
      </c>
      <c r="H16" s="2">
        <f t="shared" si="1"/>
        <v>0</v>
      </c>
      <c r="I16" s="2">
        <v>9</v>
      </c>
      <c r="J16" s="2">
        <v>4</v>
      </c>
      <c r="K16" s="2">
        <v>9</v>
      </c>
      <c r="L16" s="2">
        <f t="shared" si="2"/>
        <v>100</v>
      </c>
      <c r="M16" s="3">
        <f t="shared" si="3"/>
        <v>59.090909090909093</v>
      </c>
      <c r="N16" s="3">
        <f t="shared" si="4"/>
        <v>4</v>
      </c>
    </row>
    <row r="17" spans="1:14" ht="15.75">
      <c r="A17" s="1"/>
      <c r="B17" s="6" t="s">
        <v>33</v>
      </c>
      <c r="C17" s="7"/>
      <c r="D17" s="7"/>
      <c r="E17" s="7">
        <f>SUM(E7:E16)</f>
        <v>262</v>
      </c>
      <c r="F17" s="7">
        <f>SUM(F7:F16)</f>
        <v>262</v>
      </c>
      <c r="G17" s="2">
        <f t="shared" si="0"/>
        <v>0</v>
      </c>
      <c r="H17" s="2">
        <f t="shared" si="1"/>
        <v>0</v>
      </c>
      <c r="I17" s="7">
        <f>SUM(I7:I16)</f>
        <v>129</v>
      </c>
      <c r="J17" s="7">
        <f>SUM(J7:J16)</f>
        <v>57</v>
      </c>
      <c r="K17" s="7">
        <f>SUM(K7:K16)</f>
        <v>76</v>
      </c>
      <c r="L17" s="3">
        <f t="shared" ref="L17" si="5">SUM(K17+J17+I17)*100/E17</f>
        <v>100</v>
      </c>
      <c r="M17" s="3">
        <f t="shared" si="3"/>
        <v>50.763358778625957</v>
      </c>
      <c r="N17" s="3">
        <f t="shared" si="4"/>
        <v>3.7977099236641223</v>
      </c>
    </row>
    <row r="21" spans="1:14" ht="18.75">
      <c r="A21" s="23" t="s">
        <v>111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</sheetData>
  <mergeCells count="16">
    <mergeCell ref="A21:N21"/>
    <mergeCell ref="A2:N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ageMargins left="0.35433070866141736" right="0.23622047244094491" top="0.74803149606299213" bottom="0.74803149606299213" header="0.31496062992125984" footer="0.31496062992125984"/>
  <pageSetup paperSize="9" scale="95" orientation="landscape" horizontalDpi="180" verticalDpi="18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2:N42"/>
  <sheetViews>
    <sheetView tabSelected="1" topLeftCell="A6" workbookViewId="0">
      <selection activeCell="C13" sqref="C13"/>
    </sheetView>
  </sheetViews>
  <sheetFormatPr defaultRowHeight="15"/>
  <cols>
    <col min="1" max="1" width="5" customWidth="1"/>
    <col min="2" max="2" width="8.5703125" customWidth="1"/>
    <col min="3" max="3" width="34" customWidth="1"/>
    <col min="4" max="4" width="12.5703125" customWidth="1"/>
    <col min="5" max="5" width="13.42578125" customWidth="1"/>
    <col min="6" max="6" width="6.28515625" customWidth="1"/>
    <col min="7" max="7" width="10.42578125" customWidth="1"/>
    <col min="8" max="8" width="6.42578125" customWidth="1"/>
    <col min="9" max="11" width="6.42578125" bestFit="1" customWidth="1"/>
    <col min="13" max="13" width="9.5703125" customWidth="1"/>
    <col min="14" max="14" width="9.85546875" customWidth="1"/>
  </cols>
  <sheetData>
    <row r="2" spans="1:14" ht="18.75">
      <c r="A2" s="24" t="s">
        <v>112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4" spans="1:14" ht="15.75" customHeight="1">
      <c r="A4" s="25" t="s">
        <v>0</v>
      </c>
      <c r="B4" s="25" t="s">
        <v>1</v>
      </c>
      <c r="C4" s="25" t="s">
        <v>2</v>
      </c>
      <c r="D4" s="25" t="s">
        <v>3</v>
      </c>
      <c r="E4" s="25" t="s">
        <v>4</v>
      </c>
      <c r="F4" s="25" t="s">
        <v>5</v>
      </c>
      <c r="G4" s="25" t="s">
        <v>6</v>
      </c>
      <c r="H4" s="25" t="s">
        <v>7</v>
      </c>
      <c r="I4" s="25" t="s">
        <v>8</v>
      </c>
      <c r="J4" s="25" t="s">
        <v>9</v>
      </c>
      <c r="K4" s="25" t="s">
        <v>10</v>
      </c>
      <c r="L4" s="25" t="s">
        <v>11</v>
      </c>
      <c r="M4" s="25" t="s">
        <v>12</v>
      </c>
      <c r="N4" s="25" t="s">
        <v>13</v>
      </c>
    </row>
    <row r="5" spans="1:14" ht="34.5" customHeight="1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ht="15.75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8">
        <v>11</v>
      </c>
      <c r="L6" s="8">
        <v>12</v>
      </c>
      <c r="M6" s="8">
        <v>13</v>
      </c>
      <c r="N6" s="8">
        <v>14</v>
      </c>
    </row>
    <row r="7" spans="1:14" ht="15.75">
      <c r="A7" s="18">
        <v>1</v>
      </c>
      <c r="B7" s="18" t="s">
        <v>144</v>
      </c>
      <c r="C7" s="18"/>
      <c r="D7" s="18"/>
      <c r="E7" s="22"/>
      <c r="F7" s="22"/>
      <c r="G7" s="22"/>
      <c r="H7" s="22"/>
      <c r="I7" s="22"/>
      <c r="J7" s="22"/>
      <c r="K7" s="22"/>
      <c r="L7" s="2" t="e">
        <f t="shared" ref="L7:L10" si="0">SUM(K7+J7+I7)*100/E7</f>
        <v>#DIV/0!</v>
      </c>
      <c r="M7" s="3" t="e">
        <f t="shared" ref="M7:M10" si="1">SUM(K7+J7)*100/E7</f>
        <v>#DIV/0!</v>
      </c>
      <c r="N7" s="3" t="e">
        <f t="shared" ref="N7:N10" si="2">SUM((H7*2)+(I7*3)+(J7*4)+(K7*5))/E7</f>
        <v>#DIV/0!</v>
      </c>
    </row>
    <row r="8" spans="1:14" ht="15.75">
      <c r="A8" s="18">
        <f>A7+1</f>
        <v>2</v>
      </c>
      <c r="B8" s="18" t="s">
        <v>145</v>
      </c>
      <c r="C8" s="18"/>
      <c r="D8" s="18"/>
      <c r="E8" s="22"/>
      <c r="F8" s="22"/>
      <c r="G8" s="22"/>
      <c r="H8" s="22"/>
      <c r="I8" s="22"/>
      <c r="J8" s="22"/>
      <c r="K8" s="22"/>
      <c r="L8" s="2" t="e">
        <f t="shared" si="0"/>
        <v>#DIV/0!</v>
      </c>
      <c r="M8" s="3" t="e">
        <f t="shared" si="1"/>
        <v>#DIV/0!</v>
      </c>
      <c r="N8" s="3" t="e">
        <f t="shared" si="2"/>
        <v>#DIV/0!</v>
      </c>
    </row>
    <row r="9" spans="1:14" ht="15.75">
      <c r="A9" s="18">
        <f t="shared" ref="A9:A10" si="3">A8+1</f>
        <v>3</v>
      </c>
      <c r="B9" s="18" t="s">
        <v>146</v>
      </c>
      <c r="C9" s="18"/>
      <c r="D9" s="18"/>
      <c r="E9" s="22"/>
      <c r="F9" s="22"/>
      <c r="G9" s="22"/>
      <c r="H9" s="22"/>
      <c r="I9" s="22"/>
      <c r="J9" s="22"/>
      <c r="K9" s="22"/>
      <c r="L9" s="2" t="e">
        <f t="shared" si="0"/>
        <v>#DIV/0!</v>
      </c>
      <c r="M9" s="3" t="e">
        <f t="shared" si="1"/>
        <v>#DIV/0!</v>
      </c>
      <c r="N9" s="3" t="e">
        <f t="shared" si="2"/>
        <v>#DIV/0!</v>
      </c>
    </row>
    <row r="10" spans="1:14" ht="15.75">
      <c r="A10" s="18">
        <f t="shared" si="3"/>
        <v>4</v>
      </c>
      <c r="B10" s="18" t="s">
        <v>147</v>
      </c>
      <c r="C10" s="18"/>
      <c r="D10" s="18"/>
      <c r="E10" s="22"/>
      <c r="F10" s="22"/>
      <c r="G10" s="22"/>
      <c r="H10" s="22"/>
      <c r="I10" s="22"/>
      <c r="J10" s="22"/>
      <c r="K10" s="22"/>
      <c r="L10" s="2" t="e">
        <f t="shared" si="0"/>
        <v>#DIV/0!</v>
      </c>
      <c r="M10" s="3" t="e">
        <f t="shared" si="1"/>
        <v>#DIV/0!</v>
      </c>
      <c r="N10" s="3" t="e">
        <f t="shared" si="2"/>
        <v>#DIV/0!</v>
      </c>
    </row>
    <row r="11" spans="1:14" ht="15.75">
      <c r="A11" s="18">
        <v>1</v>
      </c>
      <c r="B11" s="18" t="s">
        <v>125</v>
      </c>
      <c r="C11" s="18"/>
      <c r="D11" s="18"/>
      <c r="E11" s="15"/>
      <c r="F11" s="15"/>
      <c r="G11" s="15"/>
      <c r="H11" s="15"/>
      <c r="I11" s="15"/>
      <c r="J11" s="15"/>
      <c r="K11" s="15"/>
      <c r="L11" s="2" t="e">
        <f t="shared" ref="L11:L15" si="4">SUM(K11+J11+I11)*100/E11</f>
        <v>#DIV/0!</v>
      </c>
      <c r="M11" s="3" t="e">
        <f t="shared" ref="M11:M15" si="5">SUM(K11+J11)*100/E11</f>
        <v>#DIV/0!</v>
      </c>
      <c r="N11" s="3" t="e">
        <f t="shared" ref="N11:N15" si="6">SUM((H11*2)+(I11*3)+(J11*4)+(K11*5))/E11</f>
        <v>#DIV/0!</v>
      </c>
    </row>
    <row r="12" spans="1:14" ht="15.75">
      <c r="A12" s="18">
        <f>A11+1</f>
        <v>2</v>
      </c>
      <c r="B12" s="18" t="s">
        <v>37</v>
      </c>
      <c r="C12" s="18"/>
      <c r="D12" s="18"/>
      <c r="E12" s="15"/>
      <c r="F12" s="15"/>
      <c r="G12" s="15"/>
      <c r="H12" s="15"/>
      <c r="I12" s="15"/>
      <c r="J12" s="15"/>
      <c r="K12" s="15"/>
      <c r="L12" s="2" t="e">
        <f t="shared" si="4"/>
        <v>#DIV/0!</v>
      </c>
      <c r="M12" s="3" t="e">
        <f t="shared" si="5"/>
        <v>#DIV/0!</v>
      </c>
      <c r="N12" s="3" t="e">
        <f t="shared" si="6"/>
        <v>#DIV/0!</v>
      </c>
    </row>
    <row r="13" spans="1:14" ht="15.75">
      <c r="A13" s="18">
        <f t="shared" ref="A13:A37" si="7">A12+1</f>
        <v>3</v>
      </c>
      <c r="B13" s="18" t="s">
        <v>38</v>
      </c>
      <c r="C13" s="18"/>
      <c r="D13" s="18"/>
      <c r="E13" s="15"/>
      <c r="F13" s="15"/>
      <c r="G13" s="15"/>
      <c r="H13" s="15"/>
      <c r="I13" s="15"/>
      <c r="J13" s="15"/>
      <c r="K13" s="15"/>
      <c r="L13" s="2" t="e">
        <f t="shared" si="4"/>
        <v>#DIV/0!</v>
      </c>
      <c r="M13" s="3" t="e">
        <f t="shared" si="5"/>
        <v>#DIV/0!</v>
      </c>
      <c r="N13" s="3" t="e">
        <f t="shared" si="6"/>
        <v>#DIV/0!</v>
      </c>
    </row>
    <row r="14" spans="1:14" ht="15.75">
      <c r="A14" s="18">
        <f t="shared" si="7"/>
        <v>4</v>
      </c>
      <c r="B14" s="18" t="s">
        <v>39</v>
      </c>
      <c r="C14" s="18"/>
      <c r="D14" s="18"/>
      <c r="E14" s="15"/>
      <c r="F14" s="15"/>
      <c r="G14" s="15"/>
      <c r="H14" s="15"/>
      <c r="I14" s="15"/>
      <c r="J14" s="15"/>
      <c r="K14" s="15"/>
      <c r="L14" s="2" t="e">
        <f t="shared" si="4"/>
        <v>#DIV/0!</v>
      </c>
      <c r="M14" s="3" t="e">
        <f t="shared" si="5"/>
        <v>#DIV/0!</v>
      </c>
      <c r="N14" s="3" t="e">
        <f t="shared" si="6"/>
        <v>#DIV/0!</v>
      </c>
    </row>
    <row r="15" spans="1:14" ht="15.75">
      <c r="A15" s="18">
        <f t="shared" si="7"/>
        <v>5</v>
      </c>
      <c r="B15" s="18" t="s">
        <v>126</v>
      </c>
      <c r="C15" s="18"/>
      <c r="D15" s="18"/>
      <c r="E15" s="15"/>
      <c r="F15" s="15"/>
      <c r="G15" s="15"/>
      <c r="H15" s="15"/>
      <c r="I15" s="15"/>
      <c r="J15" s="15"/>
      <c r="K15" s="15"/>
      <c r="L15" s="2" t="e">
        <f t="shared" si="4"/>
        <v>#DIV/0!</v>
      </c>
      <c r="M15" s="3" t="e">
        <f t="shared" si="5"/>
        <v>#DIV/0!</v>
      </c>
      <c r="N15" s="3" t="e">
        <f t="shared" si="6"/>
        <v>#DIV/0!</v>
      </c>
    </row>
    <row r="16" spans="1:14" ht="15.75">
      <c r="A16" s="21">
        <f t="shared" si="7"/>
        <v>6</v>
      </c>
      <c r="B16" s="1" t="s">
        <v>40</v>
      </c>
      <c r="C16" s="2"/>
      <c r="D16" s="2"/>
      <c r="E16" s="2"/>
      <c r="F16" s="2"/>
      <c r="G16" s="2"/>
      <c r="H16" s="2"/>
      <c r="I16" s="2"/>
      <c r="J16" s="2"/>
      <c r="K16" s="2"/>
      <c r="L16" s="2" t="e">
        <f>SUM(K16+J16+I16)*100/E16</f>
        <v>#DIV/0!</v>
      </c>
      <c r="M16" s="3" t="e">
        <f>SUM(K16+J16)*100/E16</f>
        <v>#DIV/0!</v>
      </c>
      <c r="N16" s="3" t="e">
        <f>SUM((H16*2)+(I16*3)+(J16*4)+(K16*5))/E16</f>
        <v>#DIV/0!</v>
      </c>
    </row>
    <row r="17" spans="1:14" ht="15.75">
      <c r="A17" s="21">
        <f t="shared" si="7"/>
        <v>7</v>
      </c>
      <c r="B17" s="1" t="s">
        <v>41</v>
      </c>
      <c r="C17" s="2"/>
      <c r="D17" s="2"/>
      <c r="E17" s="2"/>
      <c r="F17" s="2"/>
      <c r="G17" s="2"/>
      <c r="H17" s="2"/>
      <c r="I17" s="2"/>
      <c r="J17" s="2"/>
      <c r="K17" s="2"/>
      <c r="L17" s="2" t="e">
        <f t="shared" ref="L17:L37" si="8">SUM(K17+J17+I17)*100/E17</f>
        <v>#DIV/0!</v>
      </c>
      <c r="M17" s="3" t="e">
        <f t="shared" ref="M17:M40" si="9">SUM(K17+J17)*100/E17</f>
        <v>#DIV/0!</v>
      </c>
      <c r="N17" s="3" t="e">
        <f t="shared" ref="N17:N40" si="10">SUM((H17*2)+(I17*3)+(J17*4)+(K17*5))/E17</f>
        <v>#DIV/0!</v>
      </c>
    </row>
    <row r="18" spans="1:14" ht="15.75">
      <c r="A18" s="21">
        <f t="shared" si="7"/>
        <v>8</v>
      </c>
      <c r="B18" s="1" t="s">
        <v>42</v>
      </c>
      <c r="C18" s="2"/>
      <c r="D18" s="2"/>
      <c r="E18" s="2"/>
      <c r="F18" s="2"/>
      <c r="G18" s="2"/>
      <c r="H18" s="2"/>
      <c r="I18" s="2"/>
      <c r="J18" s="2"/>
      <c r="K18" s="2"/>
      <c r="L18" s="2" t="e">
        <f t="shared" si="8"/>
        <v>#DIV/0!</v>
      </c>
      <c r="M18" s="3" t="e">
        <f t="shared" si="9"/>
        <v>#DIV/0!</v>
      </c>
      <c r="N18" s="3" t="e">
        <f t="shared" si="10"/>
        <v>#DIV/0!</v>
      </c>
    </row>
    <row r="19" spans="1:14" ht="15.75">
      <c r="A19" s="21">
        <f t="shared" si="7"/>
        <v>9</v>
      </c>
      <c r="B19" s="1" t="s">
        <v>43</v>
      </c>
      <c r="C19" s="2"/>
      <c r="D19" s="2"/>
      <c r="E19" s="2"/>
      <c r="F19" s="2"/>
      <c r="G19" s="2"/>
      <c r="H19" s="2"/>
      <c r="I19" s="2"/>
      <c r="J19" s="2"/>
      <c r="K19" s="2"/>
      <c r="L19" s="2" t="e">
        <f t="shared" si="8"/>
        <v>#DIV/0!</v>
      </c>
      <c r="M19" s="3" t="e">
        <f t="shared" ref="M19:M37" si="11">SUM(K19+J19)*100/E19</f>
        <v>#DIV/0!</v>
      </c>
      <c r="N19" s="3" t="e">
        <f t="shared" ref="N19:N37" si="12">SUM((H19*2)+(I19*3)+(J19*4)+(K19*5))/E19</f>
        <v>#DIV/0!</v>
      </c>
    </row>
    <row r="20" spans="1:14" ht="15.75">
      <c r="A20" s="21">
        <f t="shared" si="7"/>
        <v>10</v>
      </c>
      <c r="B20" s="1" t="s">
        <v>14</v>
      </c>
      <c r="C20" s="2"/>
      <c r="D20" s="2"/>
      <c r="E20" s="2"/>
      <c r="F20" s="2"/>
      <c r="G20" s="2"/>
      <c r="H20" s="2"/>
      <c r="I20" s="2"/>
      <c r="J20" s="2"/>
      <c r="K20" s="2"/>
      <c r="L20" s="2" t="e">
        <f t="shared" si="8"/>
        <v>#DIV/0!</v>
      </c>
      <c r="M20" s="3" t="e">
        <f t="shared" si="11"/>
        <v>#DIV/0!</v>
      </c>
      <c r="N20" s="3" t="e">
        <f t="shared" si="12"/>
        <v>#DIV/0!</v>
      </c>
    </row>
    <row r="21" spans="1:14" ht="15.75">
      <c r="A21" s="21">
        <f t="shared" si="7"/>
        <v>11</v>
      </c>
      <c r="B21" s="1" t="s">
        <v>15</v>
      </c>
      <c r="C21" s="2"/>
      <c r="D21" s="2"/>
      <c r="E21" s="2"/>
      <c r="F21" s="2"/>
      <c r="G21" s="2"/>
      <c r="H21" s="2"/>
      <c r="I21" s="2"/>
      <c r="J21" s="2"/>
      <c r="K21" s="2"/>
      <c r="L21" s="2" t="e">
        <f t="shared" si="8"/>
        <v>#DIV/0!</v>
      </c>
      <c r="M21" s="3" t="e">
        <f t="shared" si="11"/>
        <v>#DIV/0!</v>
      </c>
      <c r="N21" s="3" t="e">
        <f t="shared" si="12"/>
        <v>#DIV/0!</v>
      </c>
    </row>
    <row r="22" spans="1:14" ht="15.75">
      <c r="A22" s="21">
        <f t="shared" si="7"/>
        <v>12</v>
      </c>
      <c r="B22" s="1" t="s">
        <v>16</v>
      </c>
      <c r="C22" s="2"/>
      <c r="D22" s="2"/>
      <c r="E22" s="2"/>
      <c r="F22" s="2"/>
      <c r="G22" s="2"/>
      <c r="H22" s="2"/>
      <c r="I22" s="2"/>
      <c r="J22" s="2"/>
      <c r="K22" s="2"/>
      <c r="L22" s="2" t="e">
        <f t="shared" si="8"/>
        <v>#DIV/0!</v>
      </c>
      <c r="M22" s="3" t="e">
        <f t="shared" si="11"/>
        <v>#DIV/0!</v>
      </c>
      <c r="N22" s="3" t="e">
        <f t="shared" si="12"/>
        <v>#DIV/0!</v>
      </c>
    </row>
    <row r="23" spans="1:14" ht="15.75">
      <c r="A23" s="21">
        <f t="shared" si="7"/>
        <v>13</v>
      </c>
      <c r="B23" s="1" t="s">
        <v>35</v>
      </c>
      <c r="C23" s="2"/>
      <c r="D23" s="2"/>
      <c r="E23" s="2"/>
      <c r="F23" s="2"/>
      <c r="G23" s="2"/>
      <c r="H23" s="2"/>
      <c r="I23" s="2"/>
      <c r="J23" s="2"/>
      <c r="K23" s="2"/>
      <c r="L23" s="2" t="e">
        <f t="shared" si="8"/>
        <v>#DIV/0!</v>
      </c>
      <c r="M23" s="2" t="e">
        <f t="shared" si="11"/>
        <v>#DIV/0!</v>
      </c>
      <c r="N23" s="4" t="e">
        <f t="shared" si="12"/>
        <v>#DIV/0!</v>
      </c>
    </row>
    <row r="24" spans="1:14" ht="15.75">
      <c r="A24" s="21">
        <f t="shared" si="7"/>
        <v>14</v>
      </c>
      <c r="B24" s="1" t="s">
        <v>17</v>
      </c>
      <c r="C24" s="2"/>
      <c r="D24" s="2"/>
      <c r="E24" s="2"/>
      <c r="F24" s="2"/>
      <c r="G24" s="2"/>
      <c r="H24" s="2"/>
      <c r="I24" s="2"/>
      <c r="J24" s="2"/>
      <c r="K24" s="2"/>
      <c r="L24" s="2" t="e">
        <f t="shared" si="8"/>
        <v>#DIV/0!</v>
      </c>
      <c r="M24" s="3" t="e">
        <f t="shared" si="11"/>
        <v>#DIV/0!</v>
      </c>
      <c r="N24" s="3" t="e">
        <f t="shared" si="12"/>
        <v>#DIV/0!</v>
      </c>
    </row>
    <row r="25" spans="1:14" ht="15.75">
      <c r="A25" s="21">
        <f t="shared" si="7"/>
        <v>15</v>
      </c>
      <c r="B25" s="1" t="s">
        <v>18</v>
      </c>
      <c r="C25" s="2"/>
      <c r="D25" s="2"/>
      <c r="E25" s="2"/>
      <c r="F25" s="2"/>
      <c r="G25" s="2"/>
      <c r="H25" s="2"/>
      <c r="I25" s="2"/>
      <c r="J25" s="2"/>
      <c r="K25" s="2"/>
      <c r="L25" s="2" t="e">
        <f t="shared" si="8"/>
        <v>#DIV/0!</v>
      </c>
      <c r="M25" s="3" t="e">
        <f t="shared" si="11"/>
        <v>#DIV/0!</v>
      </c>
      <c r="N25" s="3" t="e">
        <f t="shared" si="12"/>
        <v>#DIV/0!</v>
      </c>
    </row>
    <row r="26" spans="1:14" ht="15.75">
      <c r="A26" s="21">
        <f>A25+1</f>
        <v>16</v>
      </c>
      <c r="B26" s="1" t="s">
        <v>19</v>
      </c>
      <c r="C26" s="2"/>
      <c r="D26" s="2"/>
      <c r="E26" s="2"/>
      <c r="F26" s="2"/>
      <c r="G26" s="2"/>
      <c r="H26" s="2"/>
      <c r="I26" s="2"/>
      <c r="J26" s="2"/>
      <c r="K26" s="2"/>
      <c r="L26" s="2" t="e">
        <f t="shared" si="8"/>
        <v>#DIV/0!</v>
      </c>
      <c r="M26" s="3" t="e">
        <f t="shared" si="11"/>
        <v>#DIV/0!</v>
      </c>
      <c r="N26" s="3" t="e">
        <f t="shared" si="12"/>
        <v>#DIV/0!</v>
      </c>
    </row>
    <row r="27" spans="1:14" ht="15.75">
      <c r="A27" s="21">
        <f>A26+1</f>
        <v>17</v>
      </c>
      <c r="B27" s="1" t="s">
        <v>127</v>
      </c>
      <c r="C27" s="2"/>
      <c r="D27" s="2"/>
      <c r="E27" s="2"/>
      <c r="F27" s="2"/>
      <c r="G27" s="2"/>
      <c r="H27" s="2"/>
      <c r="I27" s="2"/>
      <c r="J27" s="2"/>
      <c r="K27" s="2"/>
      <c r="L27" s="2" t="e">
        <f t="shared" si="8"/>
        <v>#DIV/0!</v>
      </c>
      <c r="M27" s="3" t="e">
        <f t="shared" si="11"/>
        <v>#DIV/0!</v>
      </c>
      <c r="N27" s="3" t="e">
        <f t="shared" si="12"/>
        <v>#DIV/0!</v>
      </c>
    </row>
    <row r="28" spans="1:14" ht="15.75">
      <c r="A28" s="21">
        <f>A26+1</f>
        <v>17</v>
      </c>
      <c r="B28" s="1" t="s">
        <v>20</v>
      </c>
      <c r="C28" s="2"/>
      <c r="D28" s="2"/>
      <c r="E28" s="2"/>
      <c r="F28" s="2"/>
      <c r="G28" s="2"/>
      <c r="H28" s="2"/>
      <c r="I28" s="2"/>
      <c r="J28" s="2"/>
      <c r="K28" s="2"/>
      <c r="L28" s="2" t="e">
        <f t="shared" si="8"/>
        <v>#DIV/0!</v>
      </c>
      <c r="M28" s="3" t="e">
        <f t="shared" si="11"/>
        <v>#DIV/0!</v>
      </c>
      <c r="N28" s="3" t="e">
        <f t="shared" si="12"/>
        <v>#DIV/0!</v>
      </c>
    </row>
    <row r="29" spans="1:14" ht="15.75">
      <c r="A29" s="21">
        <f t="shared" si="7"/>
        <v>18</v>
      </c>
      <c r="B29" s="1" t="s">
        <v>21</v>
      </c>
      <c r="C29" s="2"/>
      <c r="D29" s="2"/>
      <c r="E29" s="2"/>
      <c r="F29" s="2"/>
      <c r="G29" s="2"/>
      <c r="H29" s="2"/>
      <c r="I29" s="2"/>
      <c r="J29" s="2"/>
      <c r="K29" s="2"/>
      <c r="L29" s="2" t="e">
        <f t="shared" si="8"/>
        <v>#DIV/0!</v>
      </c>
      <c r="M29" s="3" t="e">
        <f t="shared" si="11"/>
        <v>#DIV/0!</v>
      </c>
      <c r="N29" s="3" t="e">
        <f t="shared" si="12"/>
        <v>#DIV/0!</v>
      </c>
    </row>
    <row r="30" spans="1:14" ht="15.75">
      <c r="A30" s="21">
        <f t="shared" si="7"/>
        <v>19</v>
      </c>
      <c r="B30" s="1" t="s">
        <v>22</v>
      </c>
      <c r="C30" s="2"/>
      <c r="D30" s="2"/>
      <c r="E30" s="2"/>
      <c r="F30" s="2"/>
      <c r="G30" s="2"/>
      <c r="H30" s="2"/>
      <c r="I30" s="2"/>
      <c r="J30" s="2"/>
      <c r="K30" s="2"/>
      <c r="L30" s="4" t="e">
        <f t="shared" si="8"/>
        <v>#DIV/0!</v>
      </c>
      <c r="M30" s="3" t="e">
        <f t="shared" si="11"/>
        <v>#DIV/0!</v>
      </c>
      <c r="N30" s="3" t="e">
        <f t="shared" si="12"/>
        <v>#DIV/0!</v>
      </c>
    </row>
    <row r="31" spans="1:14" ht="15.75">
      <c r="A31" s="21">
        <f t="shared" si="7"/>
        <v>20</v>
      </c>
      <c r="B31" s="1" t="s">
        <v>23</v>
      </c>
      <c r="C31" s="2"/>
      <c r="D31" s="2"/>
      <c r="E31" s="2"/>
      <c r="F31" s="2"/>
      <c r="G31" s="2"/>
      <c r="H31" s="2"/>
      <c r="I31" s="2"/>
      <c r="J31" s="2"/>
      <c r="K31" s="2"/>
      <c r="L31" s="2" t="e">
        <f t="shared" si="8"/>
        <v>#DIV/0!</v>
      </c>
      <c r="M31" s="3" t="e">
        <f t="shared" si="11"/>
        <v>#DIV/0!</v>
      </c>
      <c r="N31" s="3" t="e">
        <f t="shared" si="12"/>
        <v>#DIV/0!</v>
      </c>
    </row>
    <row r="32" spans="1:14" ht="15.75">
      <c r="A32" s="21">
        <f t="shared" si="7"/>
        <v>21</v>
      </c>
      <c r="B32" s="1" t="s">
        <v>24</v>
      </c>
      <c r="C32" s="2"/>
      <c r="D32" s="2"/>
      <c r="E32" s="2"/>
      <c r="F32" s="2"/>
      <c r="G32" s="2"/>
      <c r="H32" s="2"/>
      <c r="I32" s="2"/>
      <c r="J32" s="2"/>
      <c r="K32" s="2"/>
      <c r="L32" s="2" t="e">
        <f t="shared" si="8"/>
        <v>#DIV/0!</v>
      </c>
      <c r="M32" s="3" t="e">
        <f t="shared" si="11"/>
        <v>#DIV/0!</v>
      </c>
      <c r="N32" s="3" t="e">
        <f t="shared" si="12"/>
        <v>#DIV/0!</v>
      </c>
    </row>
    <row r="33" spans="1:14" ht="15.75">
      <c r="A33" s="21">
        <f t="shared" si="7"/>
        <v>22</v>
      </c>
      <c r="B33" s="1" t="s">
        <v>25</v>
      </c>
      <c r="C33" s="2"/>
      <c r="D33" s="2"/>
      <c r="E33" s="2"/>
      <c r="F33" s="2"/>
      <c r="G33" s="2"/>
      <c r="H33" s="2"/>
      <c r="I33" s="2"/>
      <c r="J33" s="2"/>
      <c r="K33" s="2"/>
      <c r="L33" s="3" t="e">
        <f t="shared" si="8"/>
        <v>#DIV/0!</v>
      </c>
      <c r="M33" s="3" t="e">
        <f t="shared" si="11"/>
        <v>#DIV/0!</v>
      </c>
      <c r="N33" s="3" t="e">
        <f t="shared" si="12"/>
        <v>#DIV/0!</v>
      </c>
    </row>
    <row r="34" spans="1:14" ht="15.75">
      <c r="A34" s="21">
        <f t="shared" si="7"/>
        <v>23</v>
      </c>
      <c r="B34" s="1" t="s">
        <v>27</v>
      </c>
      <c r="C34" s="2"/>
      <c r="D34" s="2"/>
      <c r="E34" s="2"/>
      <c r="F34" s="2"/>
      <c r="G34" s="2"/>
      <c r="H34" s="2"/>
      <c r="I34" s="2"/>
      <c r="J34" s="2"/>
      <c r="K34" s="2"/>
      <c r="L34" s="3" t="e">
        <f t="shared" si="8"/>
        <v>#DIV/0!</v>
      </c>
      <c r="M34" s="3" t="e">
        <f t="shared" si="11"/>
        <v>#DIV/0!</v>
      </c>
      <c r="N34" s="3" t="e">
        <f t="shared" si="12"/>
        <v>#DIV/0!</v>
      </c>
    </row>
    <row r="35" spans="1:14" ht="15.75">
      <c r="A35" s="21">
        <f t="shared" si="7"/>
        <v>24</v>
      </c>
      <c r="B35" s="1" t="s">
        <v>28</v>
      </c>
      <c r="C35" s="2"/>
      <c r="D35" s="2"/>
      <c r="E35" s="2"/>
      <c r="F35" s="2"/>
      <c r="G35" s="2"/>
      <c r="H35" s="2"/>
      <c r="I35" s="2"/>
      <c r="J35" s="2"/>
      <c r="K35" s="2"/>
      <c r="L35" s="2" t="e">
        <f t="shared" si="8"/>
        <v>#DIV/0!</v>
      </c>
      <c r="M35" s="3" t="e">
        <f t="shared" si="11"/>
        <v>#DIV/0!</v>
      </c>
      <c r="N35" s="3" t="e">
        <f t="shared" si="12"/>
        <v>#DIV/0!</v>
      </c>
    </row>
    <row r="36" spans="1:14" ht="15.75">
      <c r="A36" s="21">
        <f t="shared" si="7"/>
        <v>25</v>
      </c>
      <c r="B36" s="1" t="s">
        <v>29</v>
      </c>
      <c r="C36" s="2"/>
      <c r="D36" s="2"/>
      <c r="E36" s="2"/>
      <c r="F36" s="2"/>
      <c r="G36" s="2"/>
      <c r="H36" s="2"/>
      <c r="I36" s="2"/>
      <c r="J36" s="2"/>
      <c r="K36" s="2"/>
      <c r="L36" s="2" t="e">
        <f t="shared" si="8"/>
        <v>#DIV/0!</v>
      </c>
      <c r="M36" s="3" t="e">
        <f t="shared" si="11"/>
        <v>#DIV/0!</v>
      </c>
      <c r="N36" s="3" t="e">
        <f t="shared" si="12"/>
        <v>#DIV/0!</v>
      </c>
    </row>
    <row r="37" spans="1:14" ht="15.75">
      <c r="A37" s="21">
        <f t="shared" si="7"/>
        <v>26</v>
      </c>
      <c r="B37" s="1" t="s">
        <v>30</v>
      </c>
      <c r="C37" s="2"/>
      <c r="D37" s="2"/>
      <c r="E37" s="2"/>
      <c r="F37" s="2"/>
      <c r="G37" s="2"/>
      <c r="H37" s="2"/>
      <c r="I37" s="2"/>
      <c r="J37" s="2"/>
      <c r="K37" s="2"/>
      <c r="L37" s="3" t="e">
        <f t="shared" si="8"/>
        <v>#DIV/0!</v>
      </c>
      <c r="M37" s="3" t="e">
        <f t="shared" si="11"/>
        <v>#DIV/0!</v>
      </c>
      <c r="N37" s="3" t="e">
        <f t="shared" si="12"/>
        <v>#DIV/0!</v>
      </c>
    </row>
    <row r="38" spans="1:14" ht="15.75">
      <c r="A38" s="1">
        <v>32</v>
      </c>
      <c r="B38" s="1" t="s">
        <v>31</v>
      </c>
      <c r="C38" s="2"/>
      <c r="D38" s="2"/>
      <c r="E38" s="2"/>
      <c r="F38" s="2"/>
      <c r="G38" s="2"/>
      <c r="H38" s="2"/>
      <c r="I38" s="2"/>
      <c r="J38" s="2"/>
      <c r="K38" s="2"/>
      <c r="L38" s="2" t="e">
        <f t="shared" ref="L38:L40" si="13">SUM(K38+J38+I38)*100/E38</f>
        <v>#DIV/0!</v>
      </c>
      <c r="M38" s="3" t="e">
        <f t="shared" si="9"/>
        <v>#DIV/0!</v>
      </c>
      <c r="N38" s="3" t="e">
        <f t="shared" si="10"/>
        <v>#DIV/0!</v>
      </c>
    </row>
    <row r="39" spans="1:14" ht="15.75">
      <c r="A39" s="1">
        <v>33</v>
      </c>
      <c r="B39" s="1" t="s">
        <v>32</v>
      </c>
      <c r="C39" s="2"/>
      <c r="D39" s="2"/>
      <c r="E39" s="2"/>
      <c r="F39" s="2"/>
      <c r="G39" s="2"/>
      <c r="H39" s="2"/>
      <c r="I39" s="2"/>
      <c r="J39" s="2"/>
      <c r="K39" s="2"/>
      <c r="L39" s="2" t="e">
        <f t="shared" si="13"/>
        <v>#DIV/0!</v>
      </c>
      <c r="M39" s="3" t="e">
        <f t="shared" si="9"/>
        <v>#DIV/0!</v>
      </c>
      <c r="N39" s="3" t="e">
        <f t="shared" si="10"/>
        <v>#DIV/0!</v>
      </c>
    </row>
    <row r="40" spans="1:14" ht="15.75">
      <c r="A40" s="1"/>
      <c r="B40" s="6" t="s">
        <v>33</v>
      </c>
      <c r="C40" s="7"/>
      <c r="D40" s="7"/>
      <c r="E40" s="7"/>
      <c r="F40" s="7"/>
      <c r="G40" s="2"/>
      <c r="H40" s="2"/>
      <c r="I40" s="7"/>
      <c r="J40" s="7"/>
      <c r="K40" s="7"/>
      <c r="L40" s="3" t="e">
        <f t="shared" si="13"/>
        <v>#DIV/0!</v>
      </c>
      <c r="M40" s="3" t="e">
        <f t="shared" si="9"/>
        <v>#DIV/0!</v>
      </c>
      <c r="N40" s="3" t="e">
        <f t="shared" si="10"/>
        <v>#DIV/0!</v>
      </c>
    </row>
    <row r="42" spans="1:14" ht="18.75">
      <c r="A42" s="23" t="s">
        <v>44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</row>
  </sheetData>
  <mergeCells count="16">
    <mergeCell ref="A42:N42"/>
    <mergeCell ref="A2:N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35433070866141736" right="0.23622047244094491" top="0.15748031496062992" bottom="0.43307086614173229" header="0.31496062992125984" footer="0.31496062992125984"/>
  <pageSetup paperSize="9" scale="83" orientation="landscape" horizontalDpi="180" verticalDpi="18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2:N57"/>
  <sheetViews>
    <sheetView workbookViewId="0">
      <selection activeCell="E37" sqref="E37"/>
    </sheetView>
  </sheetViews>
  <sheetFormatPr defaultRowHeight="15"/>
  <cols>
    <col min="1" max="1" width="5" customWidth="1"/>
    <col min="2" max="2" width="8.5703125" customWidth="1"/>
    <col min="3" max="3" width="34" customWidth="1"/>
    <col min="4" max="4" width="12.5703125" customWidth="1"/>
    <col min="5" max="5" width="13.42578125" customWidth="1"/>
    <col min="6" max="6" width="6.28515625" customWidth="1"/>
    <col min="7" max="7" width="10.42578125" customWidth="1"/>
    <col min="8" max="8" width="6.42578125" customWidth="1"/>
    <col min="9" max="11" width="6.42578125" bestFit="1" customWidth="1"/>
    <col min="13" max="13" width="9.5703125" customWidth="1"/>
    <col min="14" max="14" width="9.85546875" customWidth="1"/>
  </cols>
  <sheetData>
    <row r="2" spans="1:14" ht="18.75">
      <c r="A2" s="24" t="s">
        <v>60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5" spans="1:14" ht="15.75" customHeight="1">
      <c r="A5" s="25" t="s">
        <v>0</v>
      </c>
      <c r="B5" s="25" t="s">
        <v>1</v>
      </c>
      <c r="C5" s="25" t="s">
        <v>2</v>
      </c>
      <c r="D5" s="25" t="s">
        <v>3</v>
      </c>
      <c r="E5" s="25" t="s">
        <v>4</v>
      </c>
      <c r="F5" s="25" t="s">
        <v>5</v>
      </c>
      <c r="G5" s="25" t="s">
        <v>6</v>
      </c>
      <c r="H5" s="25" t="s">
        <v>7</v>
      </c>
      <c r="I5" s="25" t="s">
        <v>8</v>
      </c>
      <c r="J5" s="25" t="s">
        <v>9</v>
      </c>
      <c r="K5" s="25" t="s">
        <v>10</v>
      </c>
      <c r="L5" s="25" t="s">
        <v>11</v>
      </c>
      <c r="M5" s="25" t="s">
        <v>12</v>
      </c>
      <c r="N5" s="25" t="s">
        <v>13</v>
      </c>
    </row>
    <row r="6" spans="1:14" ht="34.5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15.7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  <c r="J7" s="15">
        <v>10</v>
      </c>
      <c r="K7" s="15">
        <v>11</v>
      </c>
      <c r="L7" s="15">
        <v>12</v>
      </c>
      <c r="M7" s="15">
        <v>13</v>
      </c>
      <c r="N7" s="15">
        <v>14</v>
      </c>
    </row>
    <row r="8" spans="1:14" ht="15.75">
      <c r="A8" s="1">
        <v>1</v>
      </c>
      <c r="B8" s="1" t="s">
        <v>36</v>
      </c>
      <c r="C8" s="2" t="s">
        <v>61</v>
      </c>
      <c r="D8" s="2" t="s">
        <v>68</v>
      </c>
      <c r="E8" s="2">
        <v>12</v>
      </c>
      <c r="F8" s="2">
        <v>12</v>
      </c>
      <c r="G8" s="2">
        <v>0</v>
      </c>
      <c r="H8" s="2">
        <v>0</v>
      </c>
      <c r="I8" s="2">
        <v>9</v>
      </c>
      <c r="J8" s="2">
        <v>2</v>
      </c>
      <c r="K8" s="2">
        <v>1</v>
      </c>
      <c r="L8" s="2">
        <f t="shared" ref="L8" si="0">SUM(K8+J8+I8)*100/E8</f>
        <v>100</v>
      </c>
      <c r="M8" s="3">
        <f t="shared" ref="M8" si="1">SUM(K8+J8)*100/E8</f>
        <v>25</v>
      </c>
      <c r="N8" s="3">
        <f t="shared" ref="N8" si="2">SUM((H8*2)+(I8*3)+(J8*4)+(K8*5))/E8</f>
        <v>3.3333333333333335</v>
      </c>
    </row>
    <row r="9" spans="1:14" ht="15.75">
      <c r="A9" s="1"/>
      <c r="B9" s="1" t="s">
        <v>36</v>
      </c>
      <c r="C9" s="2" t="s">
        <v>142</v>
      </c>
      <c r="D9" s="2" t="s">
        <v>64</v>
      </c>
      <c r="E9" s="2">
        <v>13</v>
      </c>
      <c r="F9" s="2">
        <v>13</v>
      </c>
      <c r="G9" s="2">
        <v>0</v>
      </c>
      <c r="H9" s="2">
        <v>0</v>
      </c>
      <c r="I9" s="2">
        <v>11</v>
      </c>
      <c r="J9" s="2">
        <v>1</v>
      </c>
      <c r="K9" s="2">
        <v>1</v>
      </c>
      <c r="L9" s="2">
        <f t="shared" ref="L9:L52" si="3">SUM(K9+J9+I9)*100/E9</f>
        <v>100</v>
      </c>
      <c r="M9" s="3">
        <f t="shared" ref="M9:M52" si="4">SUM(K9+J9)*100/E9</f>
        <v>15.384615384615385</v>
      </c>
      <c r="N9" s="3">
        <f t="shared" ref="N9:N52" si="5">SUM((H9*2)+(I9*3)+(J9*4)+(K9*5))/E9</f>
        <v>3.2307692307692308</v>
      </c>
    </row>
    <row r="10" spans="1:14" ht="15.75">
      <c r="A10" s="1">
        <v>2</v>
      </c>
      <c r="B10" s="1" t="s">
        <v>37</v>
      </c>
      <c r="C10" s="2" t="s">
        <v>61</v>
      </c>
      <c r="D10" s="2" t="s">
        <v>68</v>
      </c>
      <c r="E10" s="2">
        <v>14</v>
      </c>
      <c r="F10" s="2">
        <v>14</v>
      </c>
      <c r="G10" s="2">
        <v>0</v>
      </c>
      <c r="H10" s="2">
        <v>0</v>
      </c>
      <c r="I10" s="2">
        <v>9</v>
      </c>
      <c r="J10" s="2">
        <v>4</v>
      </c>
      <c r="K10" s="2">
        <v>1</v>
      </c>
      <c r="L10" s="2">
        <f t="shared" si="3"/>
        <v>100</v>
      </c>
      <c r="M10" s="3">
        <f t="shared" si="4"/>
        <v>35.714285714285715</v>
      </c>
      <c r="N10" s="3">
        <f t="shared" si="5"/>
        <v>3.4285714285714284</v>
      </c>
    </row>
    <row r="11" spans="1:14" ht="15.75">
      <c r="A11" s="1"/>
      <c r="B11" s="1" t="s">
        <v>37</v>
      </c>
      <c r="C11" s="2" t="s">
        <v>142</v>
      </c>
      <c r="D11" s="2" t="s">
        <v>64</v>
      </c>
      <c r="E11" s="2">
        <v>16</v>
      </c>
      <c r="F11" s="2">
        <v>16</v>
      </c>
      <c r="G11" s="2">
        <v>0</v>
      </c>
      <c r="H11" s="2">
        <v>0</v>
      </c>
      <c r="I11" s="2">
        <v>11</v>
      </c>
      <c r="J11" s="2">
        <v>4</v>
      </c>
      <c r="K11" s="2">
        <v>1</v>
      </c>
      <c r="L11" s="2">
        <f t="shared" si="3"/>
        <v>100</v>
      </c>
      <c r="M11" s="3">
        <f t="shared" si="4"/>
        <v>31.25</v>
      </c>
      <c r="N11" s="3">
        <f t="shared" si="5"/>
        <v>3.375</v>
      </c>
    </row>
    <row r="12" spans="1:14" ht="15.75">
      <c r="A12" s="1">
        <v>3</v>
      </c>
      <c r="B12" s="1" t="s">
        <v>38</v>
      </c>
      <c r="C12" s="2" t="s">
        <v>61</v>
      </c>
      <c r="D12" s="2" t="s">
        <v>68</v>
      </c>
      <c r="E12" s="2">
        <v>13</v>
      </c>
      <c r="F12" s="2">
        <v>13</v>
      </c>
      <c r="G12" s="2">
        <v>0</v>
      </c>
      <c r="H12" s="2">
        <v>0</v>
      </c>
      <c r="I12" s="2">
        <v>9</v>
      </c>
      <c r="J12" s="2">
        <v>3</v>
      </c>
      <c r="K12" s="2">
        <v>1</v>
      </c>
      <c r="L12" s="2">
        <f t="shared" si="3"/>
        <v>100</v>
      </c>
      <c r="M12" s="3">
        <f t="shared" si="4"/>
        <v>30.76923076923077</v>
      </c>
      <c r="N12" s="3">
        <f t="shared" si="5"/>
        <v>3.3846153846153846</v>
      </c>
    </row>
    <row r="13" spans="1:14" ht="15.75">
      <c r="A13" s="1"/>
      <c r="B13" s="1" t="s">
        <v>38</v>
      </c>
      <c r="C13" s="2" t="s">
        <v>142</v>
      </c>
      <c r="D13" s="2" t="s">
        <v>64</v>
      </c>
      <c r="E13" s="2">
        <v>12</v>
      </c>
      <c r="F13" s="2">
        <v>12</v>
      </c>
      <c r="G13" s="2">
        <v>0</v>
      </c>
      <c r="H13" s="2">
        <v>0</v>
      </c>
      <c r="I13" s="2">
        <v>8</v>
      </c>
      <c r="J13" s="2">
        <v>3</v>
      </c>
      <c r="K13" s="2">
        <v>1</v>
      </c>
      <c r="L13" s="2">
        <f t="shared" si="3"/>
        <v>100</v>
      </c>
      <c r="M13" s="3">
        <f t="shared" si="4"/>
        <v>33.333333333333336</v>
      </c>
      <c r="N13" s="3">
        <f t="shared" si="5"/>
        <v>3.4166666666666665</v>
      </c>
    </row>
    <row r="14" spans="1:14" ht="15.75">
      <c r="A14" s="1">
        <v>4</v>
      </c>
      <c r="B14" s="1" t="s">
        <v>39</v>
      </c>
      <c r="C14" s="2" t="s">
        <v>61</v>
      </c>
      <c r="D14" s="2" t="s">
        <v>68</v>
      </c>
      <c r="E14" s="2">
        <v>18</v>
      </c>
      <c r="F14" s="2">
        <v>18</v>
      </c>
      <c r="G14" s="2">
        <v>0</v>
      </c>
      <c r="H14" s="2">
        <v>0</v>
      </c>
      <c r="I14" s="2">
        <v>13</v>
      </c>
      <c r="J14" s="2">
        <v>4</v>
      </c>
      <c r="K14" s="2">
        <v>1</v>
      </c>
      <c r="L14" s="2">
        <f t="shared" si="3"/>
        <v>100</v>
      </c>
      <c r="M14" s="3">
        <f t="shared" si="4"/>
        <v>27.777777777777779</v>
      </c>
      <c r="N14" s="3">
        <f t="shared" si="5"/>
        <v>3.3333333333333335</v>
      </c>
    </row>
    <row r="15" spans="1:14" ht="15.75">
      <c r="A15" s="1">
        <v>5</v>
      </c>
      <c r="B15" s="1" t="s">
        <v>40</v>
      </c>
      <c r="C15" s="2" t="s">
        <v>61</v>
      </c>
      <c r="D15" s="2" t="s">
        <v>68</v>
      </c>
      <c r="E15" s="2">
        <v>15</v>
      </c>
      <c r="F15" s="2">
        <v>15</v>
      </c>
      <c r="G15" s="2">
        <v>0</v>
      </c>
      <c r="H15" s="2">
        <v>0</v>
      </c>
      <c r="I15" s="2">
        <v>11</v>
      </c>
      <c r="J15" s="2">
        <v>2</v>
      </c>
      <c r="K15" s="2">
        <v>2</v>
      </c>
      <c r="L15" s="2">
        <f t="shared" si="3"/>
        <v>100</v>
      </c>
      <c r="M15" s="3">
        <f t="shared" si="4"/>
        <v>26.666666666666668</v>
      </c>
      <c r="N15" s="3">
        <f t="shared" si="5"/>
        <v>3.4</v>
      </c>
    </row>
    <row r="16" spans="1:14" ht="15.75">
      <c r="A16" s="1"/>
      <c r="B16" s="1" t="s">
        <v>40</v>
      </c>
      <c r="C16" s="2" t="s">
        <v>142</v>
      </c>
      <c r="D16" s="2" t="s">
        <v>64</v>
      </c>
      <c r="E16" s="2">
        <v>15</v>
      </c>
      <c r="F16" s="2">
        <v>15</v>
      </c>
      <c r="G16" s="2">
        <v>0</v>
      </c>
      <c r="H16" s="2">
        <v>0</v>
      </c>
      <c r="I16" s="2">
        <v>11</v>
      </c>
      <c r="J16" s="2">
        <v>2</v>
      </c>
      <c r="K16" s="2">
        <v>2</v>
      </c>
      <c r="L16" s="2">
        <f t="shared" si="3"/>
        <v>100</v>
      </c>
      <c r="M16" s="3">
        <f t="shared" si="4"/>
        <v>26.666666666666668</v>
      </c>
      <c r="N16" s="3">
        <f t="shared" si="5"/>
        <v>3.4</v>
      </c>
    </row>
    <row r="17" spans="1:14" ht="15.75">
      <c r="A17" s="1">
        <v>6</v>
      </c>
      <c r="B17" s="1" t="s">
        <v>41</v>
      </c>
      <c r="C17" s="2" t="s">
        <v>61</v>
      </c>
      <c r="D17" s="2" t="s">
        <v>68</v>
      </c>
      <c r="E17" s="2">
        <v>16</v>
      </c>
      <c r="F17" s="2">
        <v>16</v>
      </c>
      <c r="G17" s="2">
        <v>0</v>
      </c>
      <c r="H17" s="2">
        <v>0</v>
      </c>
      <c r="I17" s="2">
        <v>11</v>
      </c>
      <c r="J17" s="2">
        <v>3</v>
      </c>
      <c r="K17" s="2">
        <v>2</v>
      </c>
      <c r="L17" s="2">
        <f t="shared" si="3"/>
        <v>100</v>
      </c>
      <c r="M17" s="3">
        <f t="shared" si="4"/>
        <v>31.25</v>
      </c>
      <c r="N17" s="3">
        <f t="shared" si="5"/>
        <v>3.4375</v>
      </c>
    </row>
    <row r="18" spans="1:14" ht="15.75">
      <c r="A18" s="1"/>
      <c r="B18" s="1" t="s">
        <v>41</v>
      </c>
      <c r="C18" s="2" t="s">
        <v>142</v>
      </c>
      <c r="D18" s="2" t="s">
        <v>64</v>
      </c>
      <c r="E18" s="2">
        <v>17</v>
      </c>
      <c r="F18" s="2">
        <v>17</v>
      </c>
      <c r="G18" s="2">
        <v>0</v>
      </c>
      <c r="H18" s="2">
        <v>0</v>
      </c>
      <c r="I18" s="2">
        <v>12</v>
      </c>
      <c r="J18" s="2">
        <v>3</v>
      </c>
      <c r="K18" s="2">
        <v>2</v>
      </c>
      <c r="L18" s="2">
        <f t="shared" si="3"/>
        <v>100</v>
      </c>
      <c r="M18" s="3">
        <f t="shared" si="4"/>
        <v>29.411764705882351</v>
      </c>
      <c r="N18" s="3">
        <f t="shared" si="5"/>
        <v>3.4117647058823528</v>
      </c>
    </row>
    <row r="19" spans="1:14" ht="15.75">
      <c r="A19" s="1">
        <v>7</v>
      </c>
      <c r="B19" s="1" t="s">
        <v>42</v>
      </c>
      <c r="C19" s="2" t="s">
        <v>61</v>
      </c>
      <c r="D19" s="2" t="s">
        <v>68</v>
      </c>
      <c r="E19" s="2">
        <v>16</v>
      </c>
      <c r="F19" s="2">
        <v>16</v>
      </c>
      <c r="G19" s="2">
        <v>0</v>
      </c>
      <c r="H19" s="2">
        <v>0</v>
      </c>
      <c r="I19" s="2">
        <v>12</v>
      </c>
      <c r="J19" s="2">
        <v>3</v>
      </c>
      <c r="K19" s="2">
        <v>1</v>
      </c>
      <c r="L19" s="2">
        <f t="shared" si="3"/>
        <v>100</v>
      </c>
      <c r="M19" s="3">
        <f t="shared" si="4"/>
        <v>25</v>
      </c>
      <c r="N19" s="3">
        <f t="shared" si="5"/>
        <v>3.3125</v>
      </c>
    </row>
    <row r="20" spans="1:14" ht="15.75">
      <c r="A20" s="1"/>
      <c r="B20" s="1" t="s">
        <v>42</v>
      </c>
      <c r="C20" s="2" t="s">
        <v>142</v>
      </c>
      <c r="D20" s="2" t="s">
        <v>64</v>
      </c>
      <c r="E20" s="2">
        <v>14</v>
      </c>
      <c r="F20" s="2">
        <v>14</v>
      </c>
      <c r="G20" s="2">
        <v>0</v>
      </c>
      <c r="H20" s="2">
        <v>0</v>
      </c>
      <c r="I20" s="2">
        <v>13</v>
      </c>
      <c r="J20" s="2">
        <v>1</v>
      </c>
      <c r="K20" s="2">
        <v>0</v>
      </c>
      <c r="L20" s="2">
        <f t="shared" si="3"/>
        <v>100</v>
      </c>
      <c r="M20" s="3">
        <f t="shared" si="4"/>
        <v>7.1428571428571432</v>
      </c>
      <c r="N20" s="3">
        <f t="shared" si="5"/>
        <v>3.0714285714285716</v>
      </c>
    </row>
    <row r="21" spans="1:14" ht="15.75">
      <c r="A21" s="1">
        <v>8</v>
      </c>
      <c r="B21" s="1" t="s">
        <v>43</v>
      </c>
      <c r="C21" s="2" t="s">
        <v>142</v>
      </c>
      <c r="D21" s="2" t="s">
        <v>64</v>
      </c>
      <c r="E21" s="2">
        <v>13</v>
      </c>
      <c r="F21" s="2">
        <v>13</v>
      </c>
      <c r="G21" s="2">
        <v>0</v>
      </c>
      <c r="H21" s="2">
        <v>0</v>
      </c>
      <c r="I21" s="2">
        <v>11</v>
      </c>
      <c r="J21" s="2">
        <v>1</v>
      </c>
      <c r="K21" s="2">
        <v>1</v>
      </c>
      <c r="L21" s="2">
        <f t="shared" si="3"/>
        <v>100</v>
      </c>
      <c r="M21" s="3">
        <f t="shared" si="4"/>
        <v>15.384615384615385</v>
      </c>
      <c r="N21" s="3">
        <f t="shared" si="5"/>
        <v>3.2307692307692308</v>
      </c>
    </row>
    <row r="22" spans="1:14" ht="15.75">
      <c r="A22" s="1"/>
      <c r="B22" s="1" t="s">
        <v>43</v>
      </c>
      <c r="C22" s="2" t="s">
        <v>61</v>
      </c>
      <c r="D22" s="2" t="s">
        <v>68</v>
      </c>
      <c r="E22" s="2">
        <v>15</v>
      </c>
      <c r="F22" s="2">
        <v>15</v>
      </c>
      <c r="G22" s="2">
        <v>0</v>
      </c>
      <c r="H22" s="2">
        <v>0</v>
      </c>
      <c r="I22" s="2">
        <v>11</v>
      </c>
      <c r="J22" s="2">
        <v>3</v>
      </c>
      <c r="K22" s="2">
        <v>1</v>
      </c>
      <c r="L22" s="2">
        <f t="shared" si="3"/>
        <v>100</v>
      </c>
      <c r="M22" s="3">
        <f t="shared" si="4"/>
        <v>26.666666666666668</v>
      </c>
      <c r="N22" s="3">
        <f t="shared" si="5"/>
        <v>3.3333333333333335</v>
      </c>
    </row>
    <row r="23" spans="1:14" ht="15.75">
      <c r="A23" s="1">
        <v>9</v>
      </c>
      <c r="B23" s="1" t="s">
        <v>14</v>
      </c>
      <c r="C23" s="2" t="s">
        <v>63</v>
      </c>
      <c r="D23" s="2" t="s">
        <v>64</v>
      </c>
      <c r="E23" s="2">
        <v>14</v>
      </c>
      <c r="F23" s="2">
        <v>14</v>
      </c>
      <c r="G23" s="2">
        <v>0</v>
      </c>
      <c r="H23" s="2">
        <v>0</v>
      </c>
      <c r="I23" s="2">
        <v>11</v>
      </c>
      <c r="J23" s="2">
        <v>1</v>
      </c>
      <c r="K23" s="2">
        <v>2</v>
      </c>
      <c r="L23" s="2">
        <f t="shared" si="3"/>
        <v>100</v>
      </c>
      <c r="M23" s="3">
        <f t="shared" si="4"/>
        <v>21.428571428571427</v>
      </c>
      <c r="N23" s="3">
        <f t="shared" si="5"/>
        <v>3.3571428571428572</v>
      </c>
    </row>
    <row r="24" spans="1:14" ht="15.75">
      <c r="A24" s="1"/>
      <c r="B24" s="1" t="s">
        <v>14</v>
      </c>
      <c r="C24" s="2" t="s">
        <v>65</v>
      </c>
      <c r="D24" s="2" t="s">
        <v>64</v>
      </c>
      <c r="E24" s="2">
        <v>13</v>
      </c>
      <c r="F24" s="2">
        <v>13</v>
      </c>
      <c r="G24" s="2">
        <v>0</v>
      </c>
      <c r="H24" s="2">
        <v>0</v>
      </c>
      <c r="I24" s="2">
        <v>11</v>
      </c>
      <c r="J24" s="2">
        <v>1</v>
      </c>
      <c r="K24" s="2">
        <v>1</v>
      </c>
      <c r="L24" s="2">
        <f t="shared" si="3"/>
        <v>100</v>
      </c>
      <c r="M24" s="3">
        <f t="shared" si="4"/>
        <v>15.384615384615385</v>
      </c>
      <c r="N24" s="3">
        <f t="shared" si="5"/>
        <v>3.2307692307692308</v>
      </c>
    </row>
    <row r="25" spans="1:14" ht="15.75">
      <c r="A25" s="1">
        <v>10</v>
      </c>
      <c r="B25" s="1" t="s">
        <v>15</v>
      </c>
      <c r="C25" s="2" t="s">
        <v>63</v>
      </c>
      <c r="D25" s="2" t="s">
        <v>64</v>
      </c>
      <c r="E25" s="2">
        <v>15</v>
      </c>
      <c r="F25" s="2">
        <v>15</v>
      </c>
      <c r="G25" s="2">
        <v>0</v>
      </c>
      <c r="H25" s="2">
        <v>0</v>
      </c>
      <c r="I25" s="2">
        <v>11</v>
      </c>
      <c r="J25" s="2">
        <v>1</v>
      </c>
      <c r="K25" s="2">
        <v>3</v>
      </c>
      <c r="L25" s="2">
        <f t="shared" si="3"/>
        <v>100</v>
      </c>
      <c r="M25" s="3">
        <f t="shared" si="4"/>
        <v>26.666666666666668</v>
      </c>
      <c r="N25" s="3">
        <f t="shared" si="5"/>
        <v>3.4666666666666668</v>
      </c>
    </row>
    <row r="26" spans="1:14" ht="15.75">
      <c r="A26" s="1"/>
      <c r="B26" s="1" t="s">
        <v>66</v>
      </c>
      <c r="C26" s="2" t="s">
        <v>143</v>
      </c>
      <c r="D26" s="2" t="s">
        <v>64</v>
      </c>
      <c r="E26" s="2">
        <v>14</v>
      </c>
      <c r="F26" s="2">
        <v>14</v>
      </c>
      <c r="G26" s="2">
        <v>0</v>
      </c>
      <c r="H26" s="2">
        <v>0</v>
      </c>
      <c r="I26" s="2">
        <v>11</v>
      </c>
      <c r="J26" s="2">
        <v>1</v>
      </c>
      <c r="K26" s="2">
        <v>2</v>
      </c>
      <c r="L26" s="2">
        <f t="shared" si="3"/>
        <v>100</v>
      </c>
      <c r="M26" s="3">
        <f t="shared" si="4"/>
        <v>21.428571428571427</v>
      </c>
      <c r="N26" s="3">
        <f t="shared" si="5"/>
        <v>3.3571428571428572</v>
      </c>
    </row>
    <row r="27" spans="1:14" ht="15.75">
      <c r="A27" s="1">
        <v>11</v>
      </c>
      <c r="B27" s="1" t="s">
        <v>16</v>
      </c>
      <c r="C27" s="2" t="s">
        <v>65</v>
      </c>
      <c r="D27" s="2" t="s">
        <v>64</v>
      </c>
      <c r="E27" s="2">
        <v>14</v>
      </c>
      <c r="F27" s="2">
        <v>14</v>
      </c>
      <c r="G27" s="2">
        <v>0</v>
      </c>
      <c r="H27" s="2">
        <v>0</v>
      </c>
      <c r="I27" s="2">
        <v>10</v>
      </c>
      <c r="J27" s="2">
        <v>3</v>
      </c>
      <c r="K27" s="2">
        <v>1</v>
      </c>
      <c r="L27" s="2">
        <f t="shared" si="3"/>
        <v>100</v>
      </c>
      <c r="M27" s="3">
        <f t="shared" si="4"/>
        <v>28.571428571428573</v>
      </c>
      <c r="N27" s="3">
        <f t="shared" si="5"/>
        <v>3.3571428571428572</v>
      </c>
    </row>
    <row r="28" spans="1:14" ht="15.75">
      <c r="A28" s="1"/>
      <c r="B28" s="1" t="s">
        <v>16</v>
      </c>
      <c r="C28" s="2" t="s">
        <v>143</v>
      </c>
      <c r="D28" s="2" t="s">
        <v>64</v>
      </c>
      <c r="E28" s="2">
        <v>14</v>
      </c>
      <c r="F28" s="2">
        <v>14</v>
      </c>
      <c r="G28" s="2">
        <v>0</v>
      </c>
      <c r="H28" s="2">
        <v>0</v>
      </c>
      <c r="I28" s="2">
        <v>11</v>
      </c>
      <c r="J28" s="2">
        <v>2</v>
      </c>
      <c r="K28" s="2">
        <v>1</v>
      </c>
      <c r="L28" s="2">
        <f t="shared" si="3"/>
        <v>100</v>
      </c>
      <c r="M28" s="3">
        <f t="shared" si="4"/>
        <v>21.428571428571427</v>
      </c>
      <c r="N28" s="3">
        <f t="shared" si="5"/>
        <v>3.2857142857142856</v>
      </c>
    </row>
    <row r="29" spans="1:14" ht="15.75">
      <c r="A29" s="1">
        <v>12</v>
      </c>
      <c r="B29" s="1" t="s">
        <v>72</v>
      </c>
      <c r="C29" s="2" t="s">
        <v>143</v>
      </c>
      <c r="D29" s="2" t="s">
        <v>64</v>
      </c>
      <c r="E29" s="2">
        <v>21</v>
      </c>
      <c r="F29" s="2">
        <v>21</v>
      </c>
      <c r="G29" s="2">
        <v>0</v>
      </c>
      <c r="H29" s="2">
        <v>0</v>
      </c>
      <c r="I29" s="2">
        <v>17</v>
      </c>
      <c r="J29" s="2">
        <v>2</v>
      </c>
      <c r="K29" s="2">
        <v>2</v>
      </c>
      <c r="L29" s="2">
        <f t="shared" si="3"/>
        <v>100</v>
      </c>
      <c r="M29" s="3">
        <f t="shared" si="4"/>
        <v>19.047619047619047</v>
      </c>
      <c r="N29" s="3">
        <f t="shared" si="5"/>
        <v>3.2857142857142856</v>
      </c>
    </row>
    <row r="30" spans="1:14" ht="15.75">
      <c r="A30" s="1">
        <v>13</v>
      </c>
      <c r="B30" s="1" t="s">
        <v>69</v>
      </c>
      <c r="C30" s="2" t="s">
        <v>143</v>
      </c>
      <c r="D30" s="2" t="s">
        <v>64</v>
      </c>
      <c r="E30" s="2">
        <v>23</v>
      </c>
      <c r="F30" s="2">
        <v>23</v>
      </c>
      <c r="G30" s="2">
        <v>0</v>
      </c>
      <c r="H30" s="2">
        <v>0</v>
      </c>
      <c r="I30" s="2">
        <v>18</v>
      </c>
      <c r="J30" s="2">
        <v>2</v>
      </c>
      <c r="K30" s="2">
        <v>3</v>
      </c>
      <c r="L30" s="2">
        <f t="shared" si="3"/>
        <v>100</v>
      </c>
      <c r="M30" s="3">
        <f t="shared" si="4"/>
        <v>21.739130434782609</v>
      </c>
      <c r="N30" s="3">
        <f t="shared" si="5"/>
        <v>3.347826086956522</v>
      </c>
    </row>
    <row r="31" spans="1:14" ht="15.75">
      <c r="A31" s="1">
        <v>14</v>
      </c>
      <c r="B31" s="1" t="s">
        <v>18</v>
      </c>
      <c r="C31" s="2" t="s">
        <v>65</v>
      </c>
      <c r="D31" s="2" t="s">
        <v>64</v>
      </c>
      <c r="E31" s="2">
        <v>14</v>
      </c>
      <c r="F31" s="2">
        <v>14</v>
      </c>
      <c r="G31" s="2">
        <v>0</v>
      </c>
      <c r="H31" s="2">
        <v>0</v>
      </c>
      <c r="I31" s="2">
        <v>11</v>
      </c>
      <c r="J31" s="2">
        <v>1</v>
      </c>
      <c r="K31" s="2">
        <v>2</v>
      </c>
      <c r="L31" s="2">
        <f t="shared" si="3"/>
        <v>100</v>
      </c>
      <c r="M31" s="3">
        <f t="shared" si="4"/>
        <v>21.428571428571427</v>
      </c>
      <c r="N31" s="3">
        <f t="shared" si="5"/>
        <v>3.3571428571428572</v>
      </c>
    </row>
    <row r="32" spans="1:14" ht="15.75">
      <c r="A32" s="1"/>
      <c r="B32" s="1" t="s">
        <v>18</v>
      </c>
      <c r="C32" s="2" t="s">
        <v>67</v>
      </c>
      <c r="D32" s="2" t="s">
        <v>68</v>
      </c>
      <c r="E32" s="2">
        <v>14</v>
      </c>
      <c r="F32" s="2">
        <v>14</v>
      </c>
      <c r="G32" s="2">
        <v>0</v>
      </c>
      <c r="H32" s="2">
        <v>0</v>
      </c>
      <c r="I32" s="2">
        <v>10</v>
      </c>
      <c r="J32" s="2">
        <v>2</v>
      </c>
      <c r="K32" s="2">
        <v>2</v>
      </c>
      <c r="L32" s="2">
        <f t="shared" si="3"/>
        <v>100</v>
      </c>
      <c r="M32" s="3">
        <f t="shared" si="4"/>
        <v>28.571428571428573</v>
      </c>
      <c r="N32" s="3">
        <f t="shared" si="5"/>
        <v>3.4285714285714284</v>
      </c>
    </row>
    <row r="33" spans="1:14" ht="15.75">
      <c r="A33" s="1">
        <v>15</v>
      </c>
      <c r="B33" s="1" t="s">
        <v>19</v>
      </c>
      <c r="C33" s="2" t="s">
        <v>67</v>
      </c>
      <c r="D33" s="2" t="s">
        <v>68</v>
      </c>
      <c r="E33" s="2">
        <v>13</v>
      </c>
      <c r="F33" s="2">
        <v>13</v>
      </c>
      <c r="G33" s="2">
        <v>0</v>
      </c>
      <c r="H33" s="2">
        <v>0</v>
      </c>
      <c r="I33" s="2">
        <v>9</v>
      </c>
      <c r="J33" s="2">
        <v>3</v>
      </c>
      <c r="K33" s="2">
        <v>1</v>
      </c>
      <c r="L33" s="2">
        <f t="shared" si="3"/>
        <v>100</v>
      </c>
      <c r="M33" s="3">
        <f t="shared" si="4"/>
        <v>30.76923076923077</v>
      </c>
      <c r="N33" s="3">
        <f t="shared" si="5"/>
        <v>3.3846153846153846</v>
      </c>
    </row>
    <row r="34" spans="1:14" ht="15.75">
      <c r="A34" s="1"/>
      <c r="B34" s="1"/>
      <c r="C34" s="2" t="s">
        <v>65</v>
      </c>
      <c r="D34" s="2" t="s">
        <v>64</v>
      </c>
      <c r="E34" s="2">
        <v>13</v>
      </c>
      <c r="F34" s="2">
        <v>13</v>
      </c>
      <c r="G34" s="2">
        <v>0</v>
      </c>
      <c r="H34" s="2">
        <v>0</v>
      </c>
      <c r="I34" s="2">
        <v>8</v>
      </c>
      <c r="J34" s="2">
        <v>4</v>
      </c>
      <c r="K34" s="2">
        <v>1</v>
      </c>
      <c r="L34" s="2">
        <f t="shared" si="3"/>
        <v>100</v>
      </c>
      <c r="M34" s="3">
        <f t="shared" si="4"/>
        <v>38.46153846153846</v>
      </c>
      <c r="N34" s="3">
        <f t="shared" si="5"/>
        <v>3.4615384615384617</v>
      </c>
    </row>
    <row r="35" spans="1:14" ht="15.75">
      <c r="A35" s="1">
        <v>16</v>
      </c>
      <c r="B35" s="1" t="s">
        <v>127</v>
      </c>
      <c r="C35" s="2" t="s">
        <v>65</v>
      </c>
      <c r="D35" s="2" t="s">
        <v>64</v>
      </c>
      <c r="E35" s="2">
        <v>19</v>
      </c>
      <c r="F35" s="2">
        <v>19</v>
      </c>
      <c r="G35" s="2">
        <v>0</v>
      </c>
      <c r="H35" s="2">
        <v>0</v>
      </c>
      <c r="I35" s="2">
        <v>15</v>
      </c>
      <c r="J35" s="2">
        <v>2</v>
      </c>
      <c r="K35" s="2">
        <v>2</v>
      </c>
      <c r="L35" s="2">
        <f t="shared" si="3"/>
        <v>100</v>
      </c>
      <c r="M35" s="3">
        <f t="shared" si="4"/>
        <v>21.05263157894737</v>
      </c>
      <c r="N35" s="3">
        <f t="shared" si="5"/>
        <v>3.3157894736842106</v>
      </c>
    </row>
    <row r="36" spans="1:14" ht="15.75">
      <c r="A36" s="1">
        <v>17</v>
      </c>
      <c r="B36" s="1" t="s">
        <v>20</v>
      </c>
      <c r="C36" s="2" t="s">
        <v>63</v>
      </c>
      <c r="D36" s="2" t="s">
        <v>64</v>
      </c>
      <c r="E36" s="2">
        <v>22</v>
      </c>
      <c r="F36" s="2">
        <v>22</v>
      </c>
      <c r="G36" s="2">
        <v>0</v>
      </c>
      <c r="H36" s="2">
        <v>0</v>
      </c>
      <c r="I36" s="2">
        <v>18</v>
      </c>
      <c r="J36" s="2">
        <v>2</v>
      </c>
      <c r="K36" s="2">
        <v>2</v>
      </c>
      <c r="L36" s="2">
        <f t="shared" si="3"/>
        <v>100</v>
      </c>
      <c r="M36" s="3">
        <f t="shared" si="4"/>
        <v>18.181818181818183</v>
      </c>
      <c r="N36" s="3">
        <f t="shared" si="5"/>
        <v>3.2727272727272729</v>
      </c>
    </row>
    <row r="37" spans="1:14" ht="15.75">
      <c r="A37" s="1">
        <v>18</v>
      </c>
      <c r="B37" s="1" t="s">
        <v>21</v>
      </c>
      <c r="C37" s="2" t="s">
        <v>65</v>
      </c>
      <c r="D37" s="2" t="s">
        <v>64</v>
      </c>
      <c r="E37" s="2">
        <v>15</v>
      </c>
      <c r="F37" s="2">
        <v>15</v>
      </c>
      <c r="G37" s="2">
        <v>0</v>
      </c>
      <c r="H37" s="2">
        <v>0</v>
      </c>
      <c r="I37" s="2">
        <v>12</v>
      </c>
      <c r="J37" s="2">
        <v>1</v>
      </c>
      <c r="K37" s="2">
        <v>2</v>
      </c>
      <c r="L37" s="2">
        <f t="shared" si="3"/>
        <v>100</v>
      </c>
      <c r="M37" s="3">
        <f t="shared" si="4"/>
        <v>20</v>
      </c>
      <c r="N37" s="3">
        <f t="shared" si="5"/>
        <v>3.3333333333333335</v>
      </c>
    </row>
    <row r="38" spans="1:14" ht="15.75">
      <c r="A38" s="1"/>
      <c r="B38" s="1"/>
      <c r="C38" s="2" t="s">
        <v>67</v>
      </c>
      <c r="D38" s="2" t="s">
        <v>68</v>
      </c>
      <c r="E38" s="2">
        <v>14</v>
      </c>
      <c r="F38" s="2">
        <v>14</v>
      </c>
      <c r="G38" s="2">
        <v>0</v>
      </c>
      <c r="H38" s="2">
        <v>0</v>
      </c>
      <c r="I38" s="2">
        <v>10</v>
      </c>
      <c r="J38" s="2">
        <v>2</v>
      </c>
      <c r="K38" s="2">
        <v>2</v>
      </c>
      <c r="L38" s="2">
        <f t="shared" si="3"/>
        <v>100</v>
      </c>
      <c r="M38" s="3">
        <f t="shared" si="4"/>
        <v>28.571428571428573</v>
      </c>
      <c r="N38" s="3">
        <f t="shared" si="5"/>
        <v>3.4285714285714284</v>
      </c>
    </row>
    <row r="39" spans="1:14" ht="15.75">
      <c r="A39" s="1">
        <v>19</v>
      </c>
      <c r="B39" s="1" t="s">
        <v>22</v>
      </c>
      <c r="C39" s="2" t="s">
        <v>65</v>
      </c>
      <c r="D39" s="2" t="s">
        <v>64</v>
      </c>
      <c r="E39" s="2">
        <v>14</v>
      </c>
      <c r="F39" s="2">
        <v>14</v>
      </c>
      <c r="G39" s="2">
        <v>0</v>
      </c>
      <c r="H39" s="2">
        <v>0</v>
      </c>
      <c r="I39" s="2">
        <v>11</v>
      </c>
      <c r="J39" s="2">
        <v>1</v>
      </c>
      <c r="K39" s="2">
        <v>2</v>
      </c>
      <c r="L39" s="2">
        <f t="shared" si="3"/>
        <v>100</v>
      </c>
      <c r="M39" s="3">
        <f t="shared" si="4"/>
        <v>21.428571428571427</v>
      </c>
      <c r="N39" s="3">
        <f t="shared" si="5"/>
        <v>3.3571428571428572</v>
      </c>
    </row>
    <row r="40" spans="1:14" ht="15.75">
      <c r="A40" s="1"/>
      <c r="B40" s="1"/>
      <c r="C40" s="2" t="s">
        <v>67</v>
      </c>
      <c r="D40" s="2" t="s">
        <v>68</v>
      </c>
      <c r="E40" s="2">
        <v>12</v>
      </c>
      <c r="F40" s="2">
        <v>12</v>
      </c>
      <c r="G40" s="2">
        <v>0</v>
      </c>
      <c r="H40" s="2">
        <v>0</v>
      </c>
      <c r="I40" s="2">
        <v>8</v>
      </c>
      <c r="J40" s="2">
        <v>3</v>
      </c>
      <c r="K40" s="2">
        <v>1</v>
      </c>
      <c r="L40" s="2">
        <f t="shared" si="3"/>
        <v>100</v>
      </c>
      <c r="M40" s="3">
        <f t="shared" si="4"/>
        <v>33.333333333333336</v>
      </c>
      <c r="N40" s="3">
        <f t="shared" si="5"/>
        <v>3.4166666666666665</v>
      </c>
    </row>
    <row r="41" spans="1:14" ht="15.75">
      <c r="A41" s="1">
        <v>20</v>
      </c>
      <c r="B41" s="1" t="s">
        <v>23</v>
      </c>
      <c r="C41" s="2" t="s">
        <v>67</v>
      </c>
      <c r="D41" s="2" t="s">
        <v>68</v>
      </c>
      <c r="E41" s="2">
        <v>14</v>
      </c>
      <c r="F41" s="2">
        <v>14</v>
      </c>
      <c r="G41" s="2">
        <v>0</v>
      </c>
      <c r="H41" s="2">
        <v>0</v>
      </c>
      <c r="I41" s="2">
        <v>10</v>
      </c>
      <c r="J41" s="2">
        <v>2</v>
      </c>
      <c r="K41" s="2">
        <v>2</v>
      </c>
      <c r="L41" s="2">
        <f t="shared" si="3"/>
        <v>100</v>
      </c>
      <c r="M41" s="3">
        <f t="shared" si="4"/>
        <v>28.571428571428573</v>
      </c>
      <c r="N41" s="3">
        <f t="shared" si="5"/>
        <v>3.4285714285714284</v>
      </c>
    </row>
    <row r="42" spans="1:14" ht="15.75">
      <c r="A42" s="1"/>
      <c r="B42" s="1"/>
      <c r="C42" s="2" t="s">
        <v>63</v>
      </c>
      <c r="D42" s="2" t="s">
        <v>64</v>
      </c>
      <c r="E42" s="2">
        <v>15</v>
      </c>
      <c r="F42" s="2">
        <v>15</v>
      </c>
      <c r="G42" s="2">
        <v>0</v>
      </c>
      <c r="H42" s="2">
        <v>0</v>
      </c>
      <c r="I42" s="2">
        <v>12</v>
      </c>
      <c r="J42" s="2">
        <v>1</v>
      </c>
      <c r="K42" s="2">
        <v>2</v>
      </c>
      <c r="L42" s="2">
        <f t="shared" si="3"/>
        <v>100</v>
      </c>
      <c r="M42" s="3">
        <f t="shared" si="4"/>
        <v>20</v>
      </c>
      <c r="N42" s="3">
        <f t="shared" si="5"/>
        <v>3.3333333333333335</v>
      </c>
    </row>
    <row r="43" spans="1:14" ht="15.75">
      <c r="A43" s="1">
        <v>21</v>
      </c>
      <c r="B43" s="1" t="s">
        <v>24</v>
      </c>
      <c r="C43" s="2" t="s">
        <v>70</v>
      </c>
      <c r="D43" s="2" t="s">
        <v>64</v>
      </c>
      <c r="E43" s="2">
        <v>14</v>
      </c>
      <c r="F43" s="2">
        <v>14</v>
      </c>
      <c r="G43" s="2">
        <v>0</v>
      </c>
      <c r="H43" s="2">
        <v>0</v>
      </c>
      <c r="I43" s="2">
        <v>10</v>
      </c>
      <c r="J43" s="2">
        <v>3</v>
      </c>
      <c r="K43" s="2">
        <v>1</v>
      </c>
      <c r="L43" s="2">
        <f t="shared" si="3"/>
        <v>100</v>
      </c>
      <c r="M43" s="3">
        <f t="shared" si="4"/>
        <v>28.571428571428573</v>
      </c>
      <c r="N43" s="3">
        <f t="shared" si="5"/>
        <v>3.3571428571428572</v>
      </c>
    </row>
    <row r="44" spans="1:14" ht="15.75">
      <c r="A44" s="1"/>
      <c r="B44" s="1"/>
      <c r="C44" s="2" t="s">
        <v>63</v>
      </c>
      <c r="D44" s="2" t="s">
        <v>64</v>
      </c>
      <c r="E44" s="2">
        <v>16</v>
      </c>
      <c r="F44" s="2">
        <v>16</v>
      </c>
      <c r="G44" s="2">
        <v>0</v>
      </c>
      <c r="H44" s="2">
        <v>0</v>
      </c>
      <c r="I44" s="2">
        <v>12</v>
      </c>
      <c r="J44" s="2">
        <v>2</v>
      </c>
      <c r="K44" s="2">
        <v>2</v>
      </c>
      <c r="L44" s="2">
        <f t="shared" si="3"/>
        <v>100</v>
      </c>
      <c r="M44" s="3">
        <f t="shared" si="4"/>
        <v>25</v>
      </c>
      <c r="N44" s="3">
        <f t="shared" si="5"/>
        <v>3.375</v>
      </c>
    </row>
    <row r="45" spans="1:14" ht="15.75">
      <c r="A45" s="1">
        <v>22</v>
      </c>
      <c r="B45" s="1" t="s">
        <v>25</v>
      </c>
      <c r="C45" s="2" t="s">
        <v>63</v>
      </c>
      <c r="D45" s="2" t="s">
        <v>64</v>
      </c>
      <c r="E45" s="2">
        <v>14</v>
      </c>
      <c r="F45" s="2">
        <v>14</v>
      </c>
      <c r="G45" s="2">
        <v>0</v>
      </c>
      <c r="H45" s="2">
        <v>0</v>
      </c>
      <c r="I45" s="2">
        <v>11</v>
      </c>
      <c r="J45" s="2">
        <v>1</v>
      </c>
      <c r="K45" s="2">
        <v>2</v>
      </c>
      <c r="L45" s="2">
        <f t="shared" si="3"/>
        <v>100</v>
      </c>
      <c r="M45" s="3">
        <f t="shared" si="4"/>
        <v>21.428571428571427</v>
      </c>
      <c r="N45" s="3">
        <f t="shared" si="5"/>
        <v>3.3571428571428572</v>
      </c>
    </row>
    <row r="46" spans="1:14" ht="15.75">
      <c r="A46" s="1"/>
      <c r="B46" s="1"/>
      <c r="C46" s="2" t="s">
        <v>70</v>
      </c>
      <c r="D46" s="2" t="s">
        <v>64</v>
      </c>
      <c r="E46" s="2">
        <v>13</v>
      </c>
      <c r="F46" s="2">
        <v>13</v>
      </c>
      <c r="G46" s="2">
        <v>0</v>
      </c>
      <c r="H46" s="2">
        <v>0</v>
      </c>
      <c r="I46" s="2">
        <v>10</v>
      </c>
      <c r="J46" s="2">
        <v>2</v>
      </c>
      <c r="K46" s="2">
        <v>1</v>
      </c>
      <c r="L46" s="2">
        <f t="shared" si="3"/>
        <v>100</v>
      </c>
      <c r="M46" s="3">
        <f t="shared" si="4"/>
        <v>23.076923076923077</v>
      </c>
      <c r="N46" s="3">
        <f t="shared" si="5"/>
        <v>3.3076923076923075</v>
      </c>
    </row>
    <row r="47" spans="1:14" ht="15.75">
      <c r="A47" s="1">
        <v>23</v>
      </c>
      <c r="B47" s="1" t="s">
        <v>27</v>
      </c>
      <c r="C47" s="2" t="s">
        <v>63</v>
      </c>
      <c r="D47" s="2" t="s">
        <v>64</v>
      </c>
      <c r="E47" s="2">
        <v>14</v>
      </c>
      <c r="F47" s="2">
        <v>14</v>
      </c>
      <c r="G47" s="2">
        <v>0</v>
      </c>
      <c r="H47" s="2">
        <v>0</v>
      </c>
      <c r="I47" s="2">
        <v>10</v>
      </c>
      <c r="J47" s="2">
        <v>1</v>
      </c>
      <c r="K47" s="2">
        <v>3</v>
      </c>
      <c r="L47" s="2">
        <f t="shared" si="3"/>
        <v>100</v>
      </c>
      <c r="M47" s="3">
        <f t="shared" si="4"/>
        <v>28.571428571428573</v>
      </c>
      <c r="N47" s="3">
        <f t="shared" si="5"/>
        <v>3.5</v>
      </c>
    </row>
    <row r="48" spans="1:14" ht="15.75">
      <c r="A48" s="1"/>
      <c r="B48" s="1"/>
      <c r="C48" s="2" t="s">
        <v>67</v>
      </c>
      <c r="D48" s="2" t="s">
        <v>68</v>
      </c>
      <c r="E48" s="2">
        <v>17</v>
      </c>
      <c r="F48" s="2">
        <v>17</v>
      </c>
      <c r="G48" s="2">
        <v>0</v>
      </c>
      <c r="H48" s="2">
        <v>0</v>
      </c>
      <c r="I48" s="2">
        <v>12</v>
      </c>
      <c r="J48" s="2">
        <v>2</v>
      </c>
      <c r="K48" s="2">
        <v>3</v>
      </c>
      <c r="L48" s="2">
        <f t="shared" si="3"/>
        <v>100</v>
      </c>
      <c r="M48" s="3">
        <f t="shared" si="4"/>
        <v>29.411764705882351</v>
      </c>
      <c r="N48" s="3">
        <f t="shared" si="5"/>
        <v>3.4705882352941178</v>
      </c>
    </row>
    <row r="49" spans="1:14" ht="15.75">
      <c r="A49" s="1">
        <v>24</v>
      </c>
      <c r="B49" s="1" t="s">
        <v>28</v>
      </c>
      <c r="C49" s="2" t="s">
        <v>143</v>
      </c>
      <c r="D49" s="2" t="s">
        <v>64</v>
      </c>
      <c r="E49" s="2">
        <v>23</v>
      </c>
      <c r="F49" s="2">
        <v>23</v>
      </c>
      <c r="G49" s="2">
        <v>0</v>
      </c>
      <c r="H49" s="2">
        <v>0</v>
      </c>
      <c r="I49" s="2">
        <v>17</v>
      </c>
      <c r="J49" s="2">
        <v>5</v>
      </c>
      <c r="K49" s="2">
        <v>1</v>
      </c>
      <c r="L49" s="2">
        <f t="shared" si="3"/>
        <v>100</v>
      </c>
      <c r="M49" s="3">
        <f t="shared" si="4"/>
        <v>26.086956521739129</v>
      </c>
      <c r="N49" s="3">
        <f t="shared" si="5"/>
        <v>3.3043478260869565</v>
      </c>
    </row>
    <row r="50" spans="1:14" ht="15.75">
      <c r="A50" s="1">
        <v>25</v>
      </c>
      <c r="B50" s="1" t="s">
        <v>29</v>
      </c>
      <c r="C50" s="2" t="s">
        <v>67</v>
      </c>
      <c r="D50" s="2" t="s">
        <v>68</v>
      </c>
      <c r="E50" s="2">
        <v>12</v>
      </c>
      <c r="F50" s="2">
        <v>12</v>
      </c>
      <c r="G50" s="2">
        <v>0</v>
      </c>
      <c r="H50" s="2">
        <v>0</v>
      </c>
      <c r="I50" s="2">
        <v>8</v>
      </c>
      <c r="J50" s="2">
        <v>3</v>
      </c>
      <c r="K50" s="2">
        <v>1</v>
      </c>
      <c r="L50" s="2">
        <f t="shared" si="3"/>
        <v>100</v>
      </c>
      <c r="M50" s="3">
        <f t="shared" si="4"/>
        <v>33.333333333333336</v>
      </c>
      <c r="N50" s="3">
        <f t="shared" si="5"/>
        <v>3.4166666666666665</v>
      </c>
    </row>
    <row r="51" spans="1:14" ht="15.75">
      <c r="A51" s="1"/>
      <c r="B51" s="1"/>
      <c r="C51" s="2" t="s">
        <v>143</v>
      </c>
      <c r="D51" s="2" t="s">
        <v>64</v>
      </c>
      <c r="E51" s="2">
        <v>14</v>
      </c>
      <c r="F51" s="2">
        <v>14</v>
      </c>
      <c r="G51" s="2">
        <v>0</v>
      </c>
      <c r="H51" s="2">
        <v>0</v>
      </c>
      <c r="I51" s="2">
        <v>11</v>
      </c>
      <c r="J51" s="2">
        <v>2</v>
      </c>
      <c r="K51" s="2">
        <v>1</v>
      </c>
      <c r="L51" s="2">
        <f t="shared" si="3"/>
        <v>100</v>
      </c>
      <c r="M51" s="3">
        <f t="shared" si="4"/>
        <v>21.428571428571427</v>
      </c>
      <c r="N51" s="3">
        <f t="shared" si="5"/>
        <v>3.2857142857142856</v>
      </c>
    </row>
    <row r="52" spans="1:14" ht="15.75">
      <c r="A52" s="1">
        <v>26</v>
      </c>
      <c r="B52" s="1" t="s">
        <v>30</v>
      </c>
      <c r="C52" s="2" t="s">
        <v>65</v>
      </c>
      <c r="D52" s="2" t="s">
        <v>64</v>
      </c>
      <c r="E52" s="2">
        <v>22</v>
      </c>
      <c r="F52" s="2">
        <v>22</v>
      </c>
      <c r="G52" s="2">
        <v>0</v>
      </c>
      <c r="H52" s="2">
        <v>0</v>
      </c>
      <c r="I52" s="2">
        <v>18</v>
      </c>
      <c r="J52" s="2">
        <v>1</v>
      </c>
      <c r="K52" s="2">
        <v>3</v>
      </c>
      <c r="L52" s="2">
        <f t="shared" si="3"/>
        <v>100</v>
      </c>
      <c r="M52" s="3">
        <f t="shared" si="4"/>
        <v>18.181818181818183</v>
      </c>
      <c r="N52" s="3">
        <f t="shared" si="5"/>
        <v>3.3181818181818183</v>
      </c>
    </row>
    <row r="53" spans="1:14" ht="15.75">
      <c r="A53" s="1"/>
      <c r="B53" s="6" t="s">
        <v>33</v>
      </c>
      <c r="C53" s="7"/>
      <c r="D53" s="7"/>
      <c r="E53" s="7">
        <f>SUM(E8:E52)</f>
        <v>685</v>
      </c>
      <c r="F53" s="7">
        <f t="shared" ref="F53:K53" si="6">SUM(F8:F52)</f>
        <v>685</v>
      </c>
      <c r="G53" s="7">
        <f t="shared" si="6"/>
        <v>0</v>
      </c>
      <c r="H53" s="7">
        <f t="shared" si="6"/>
        <v>0</v>
      </c>
      <c r="I53" s="7">
        <f t="shared" si="6"/>
        <v>515</v>
      </c>
      <c r="J53" s="7">
        <f t="shared" si="6"/>
        <v>98</v>
      </c>
      <c r="K53" s="7">
        <f t="shared" si="6"/>
        <v>72</v>
      </c>
      <c r="L53" s="2">
        <f t="shared" ref="L53" si="7">SUM(K53+J53+I53)*100/E53</f>
        <v>100</v>
      </c>
      <c r="M53" s="3">
        <f t="shared" ref="M53" si="8">SUM(K53+J53)*100/E53</f>
        <v>24.817518248175183</v>
      </c>
      <c r="N53" s="3">
        <f t="shared" ref="N53" si="9">SUM((H53*2)+(I53*3)+(J53*4)+(K53*5))/E53</f>
        <v>3.3532846715328466</v>
      </c>
    </row>
    <row r="57" spans="1:14" ht="18.75">
      <c r="A57" s="23" t="s">
        <v>71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</row>
  </sheetData>
  <mergeCells count="16">
    <mergeCell ref="A57:N57"/>
    <mergeCell ref="A2:N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ageMargins left="0.35433070866141736" right="0.23622047244094491" top="0.31496062992125984" bottom="0.31496062992125984" header="0.31496062992125984" footer="0.31496062992125984"/>
  <pageSetup paperSize="9" scale="65" orientation="portrait" horizontalDpi="180" verticalDpi="18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N28"/>
  <sheetViews>
    <sheetView topLeftCell="A7" workbookViewId="0">
      <selection activeCell="J24" sqref="J24"/>
    </sheetView>
  </sheetViews>
  <sheetFormatPr defaultRowHeight="15"/>
  <cols>
    <col min="1" max="1" width="5" customWidth="1"/>
    <col min="2" max="2" width="8.5703125" customWidth="1"/>
    <col min="3" max="3" width="34" customWidth="1"/>
    <col min="4" max="4" width="12.5703125" customWidth="1"/>
    <col min="5" max="5" width="13.42578125" customWidth="1"/>
    <col min="6" max="6" width="6.28515625" customWidth="1"/>
    <col min="7" max="7" width="10.42578125" customWidth="1"/>
    <col min="8" max="8" width="6.42578125" customWidth="1"/>
    <col min="9" max="11" width="6.42578125" bestFit="1" customWidth="1"/>
    <col min="13" max="13" width="9.5703125" customWidth="1"/>
    <col min="14" max="14" width="9.85546875" customWidth="1"/>
  </cols>
  <sheetData>
    <row r="2" spans="1:14" ht="18.75">
      <c r="A2" s="24" t="s">
        <v>73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5" spans="1:14" ht="15.75" customHeight="1">
      <c r="A5" s="25" t="s">
        <v>0</v>
      </c>
      <c r="B5" s="25" t="s">
        <v>1</v>
      </c>
      <c r="C5" s="25" t="s">
        <v>2</v>
      </c>
      <c r="D5" s="25" t="s">
        <v>3</v>
      </c>
      <c r="E5" s="25" t="s">
        <v>4</v>
      </c>
      <c r="F5" s="25" t="s">
        <v>5</v>
      </c>
      <c r="G5" s="25" t="s">
        <v>6</v>
      </c>
      <c r="H5" s="25" t="s">
        <v>7</v>
      </c>
      <c r="I5" s="25" t="s">
        <v>8</v>
      </c>
      <c r="J5" s="25" t="s">
        <v>9</v>
      </c>
      <c r="K5" s="25" t="s">
        <v>10</v>
      </c>
      <c r="L5" s="25" t="s">
        <v>11</v>
      </c>
      <c r="M5" s="25" t="s">
        <v>12</v>
      </c>
      <c r="N5" s="25" t="s">
        <v>13</v>
      </c>
    </row>
    <row r="6" spans="1:14" ht="34.5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15.7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  <c r="J7" s="9">
        <v>10</v>
      </c>
      <c r="K7" s="9">
        <v>11</v>
      </c>
      <c r="L7" s="9">
        <v>12</v>
      </c>
      <c r="M7" s="9">
        <v>13</v>
      </c>
      <c r="N7" s="9">
        <v>14</v>
      </c>
    </row>
    <row r="8" spans="1:14" ht="15.75">
      <c r="A8" s="16">
        <v>1</v>
      </c>
      <c r="B8" s="16" t="str">
        <f>'Русский язык'!B8</f>
        <v>3"а"</v>
      </c>
      <c r="C8" s="16" t="str">
        <f>'Русский язык'!C8</f>
        <v>Джаватова Т.М.</v>
      </c>
      <c r="D8" s="16" t="str">
        <f>'Русский язык'!D8</f>
        <v>соотв</v>
      </c>
      <c r="E8" s="16">
        <f>'Русский язык'!E8</f>
        <v>25</v>
      </c>
      <c r="F8" s="16">
        <f>'Русский язык'!F8</f>
        <v>25</v>
      </c>
      <c r="G8" s="2">
        <f t="shared" ref="G8:G24" si="0">SUM(E8-F8)</f>
        <v>0</v>
      </c>
      <c r="H8" s="2">
        <f t="shared" ref="H8:H24" si="1">SUM(E8-F8)</f>
        <v>0</v>
      </c>
      <c r="I8" s="2">
        <v>8</v>
      </c>
      <c r="J8" s="2">
        <v>7</v>
      </c>
      <c r="K8" s="2">
        <v>10</v>
      </c>
      <c r="L8" s="2">
        <f t="shared" ref="L8:L24" si="2">SUM(K8+J8+I8)*100/E8</f>
        <v>100</v>
      </c>
      <c r="M8" s="5">
        <f t="shared" ref="M8:M24" si="3">SUM(K8+J8)*100/E8</f>
        <v>68</v>
      </c>
      <c r="N8" s="5">
        <f t="shared" ref="N8:N24" si="4">SUM((H8*2)+(I8*3)+(J8*4)+(K8*5))/E8</f>
        <v>4.08</v>
      </c>
    </row>
    <row r="9" spans="1:14" ht="15.75">
      <c r="A9" s="16">
        <f>A8+1</f>
        <v>2</v>
      </c>
      <c r="B9" s="16" t="str">
        <f>'Русский язык'!B9</f>
        <v>3 "б"</v>
      </c>
      <c r="C9" s="16" t="str">
        <f>'Русский язык'!C9</f>
        <v>Абдулмажидова Д.А.</v>
      </c>
      <c r="D9" s="16" t="str">
        <f>'Русский язык'!D9</f>
        <v>высш</v>
      </c>
      <c r="E9" s="16">
        <f>'Русский язык'!E9</f>
        <v>27</v>
      </c>
      <c r="F9" s="16">
        <f>'Русский язык'!F9</f>
        <v>27</v>
      </c>
      <c r="G9" s="2">
        <f t="shared" si="0"/>
        <v>0</v>
      </c>
      <c r="H9" s="2">
        <f t="shared" si="1"/>
        <v>0</v>
      </c>
      <c r="I9" s="2">
        <v>7</v>
      </c>
      <c r="J9" s="2">
        <v>15</v>
      </c>
      <c r="K9" s="2">
        <v>5</v>
      </c>
      <c r="L9" s="2">
        <f t="shared" si="2"/>
        <v>100</v>
      </c>
      <c r="M9" s="5">
        <f t="shared" si="3"/>
        <v>74.074074074074076</v>
      </c>
      <c r="N9" s="5">
        <f t="shared" si="4"/>
        <v>3.925925925925926</v>
      </c>
    </row>
    <row r="10" spans="1:14" ht="15.75">
      <c r="A10" s="16">
        <f t="shared" ref="A10:A24" si="5">A9+1</f>
        <v>3</v>
      </c>
      <c r="B10" s="16" t="str">
        <f>'Русский язык'!B10</f>
        <v>3 "в"</v>
      </c>
      <c r="C10" s="16" t="str">
        <f>'Русский язык'!C10</f>
        <v>Гусейнова Ф.К.</v>
      </c>
      <c r="D10" s="16" t="str">
        <f>'Русский язык'!D10</f>
        <v>перв</v>
      </c>
      <c r="E10" s="16">
        <f>'Русский язык'!E10</f>
        <v>25</v>
      </c>
      <c r="F10" s="16">
        <f>'Русский язык'!F10</f>
        <v>25</v>
      </c>
      <c r="G10" s="2">
        <f t="shared" si="0"/>
        <v>0</v>
      </c>
      <c r="H10" s="2">
        <f t="shared" si="1"/>
        <v>0</v>
      </c>
      <c r="I10" s="2">
        <v>6</v>
      </c>
      <c r="J10" s="2">
        <v>12</v>
      </c>
      <c r="K10" s="2">
        <v>7</v>
      </c>
      <c r="L10" s="2">
        <f t="shared" si="2"/>
        <v>100</v>
      </c>
      <c r="M10" s="5">
        <f t="shared" si="3"/>
        <v>76</v>
      </c>
      <c r="N10" s="5">
        <f t="shared" si="4"/>
        <v>4.04</v>
      </c>
    </row>
    <row r="11" spans="1:14" ht="15.75">
      <c r="A11" s="16">
        <f t="shared" si="5"/>
        <v>4</v>
      </c>
      <c r="B11" s="16" t="str">
        <f>'Русский язык'!B11</f>
        <v>3 "г"</v>
      </c>
      <c r="C11" s="16" t="str">
        <f>'Русский язык'!C11</f>
        <v>Хизриева Д.В.</v>
      </c>
      <c r="D11" s="16" t="str">
        <f>'Русский язык'!D11</f>
        <v>перв</v>
      </c>
      <c r="E11" s="16">
        <f>'Русский язык'!E11</f>
        <v>19</v>
      </c>
      <c r="F11" s="16">
        <f>'Русский язык'!F11</f>
        <v>19</v>
      </c>
      <c r="G11" s="2">
        <f t="shared" si="0"/>
        <v>0</v>
      </c>
      <c r="H11" s="2">
        <f t="shared" si="1"/>
        <v>0</v>
      </c>
      <c r="I11" s="2">
        <v>5</v>
      </c>
      <c r="J11" s="2">
        <v>11</v>
      </c>
      <c r="K11" s="2">
        <v>3</v>
      </c>
      <c r="L11" s="2">
        <f t="shared" si="2"/>
        <v>100</v>
      </c>
      <c r="M11" s="5">
        <f t="shared" si="3"/>
        <v>73.684210526315795</v>
      </c>
      <c r="N11" s="5">
        <f t="shared" si="4"/>
        <v>3.8947368421052633</v>
      </c>
    </row>
    <row r="12" spans="1:14" ht="15.75">
      <c r="A12" s="16">
        <f t="shared" si="5"/>
        <v>5</v>
      </c>
      <c r="B12" s="16" t="str">
        <f>'Русский язык'!B12</f>
        <v>3"д"</v>
      </c>
      <c r="C12" s="16" t="str">
        <f>'Русский язык'!C12</f>
        <v>Амангишиева Д.Т.</v>
      </c>
      <c r="D12" s="16" t="str">
        <f>'Русский язык'!D12</f>
        <v>перв</v>
      </c>
      <c r="E12" s="16">
        <f>'Русский язык'!E12</f>
        <v>16</v>
      </c>
      <c r="F12" s="16">
        <f>'Русский язык'!F12</f>
        <v>16</v>
      </c>
      <c r="G12" s="2">
        <f t="shared" si="0"/>
        <v>0</v>
      </c>
      <c r="H12" s="2">
        <f t="shared" si="1"/>
        <v>0</v>
      </c>
      <c r="I12" s="2">
        <v>6</v>
      </c>
      <c r="J12" s="2">
        <v>6</v>
      </c>
      <c r="K12" s="2">
        <v>4</v>
      </c>
      <c r="L12" s="2">
        <f t="shared" si="2"/>
        <v>100</v>
      </c>
      <c r="M12" s="5">
        <f t="shared" si="3"/>
        <v>62.5</v>
      </c>
      <c r="N12" s="5">
        <f t="shared" si="4"/>
        <v>3.875</v>
      </c>
    </row>
    <row r="13" spans="1:14" ht="15.75">
      <c r="A13" s="16">
        <f t="shared" si="5"/>
        <v>6</v>
      </c>
      <c r="B13" s="1" t="str">
        <f>'Русский язык'!B13</f>
        <v>4 "а"</v>
      </c>
      <c r="C13" s="2" t="str">
        <f>'Русский язык'!C13</f>
        <v>Чулаева Я.О.</v>
      </c>
      <c r="D13" s="2" t="str">
        <f>'Русский язык'!D13</f>
        <v>соотв</v>
      </c>
      <c r="E13" s="2">
        <f>'Русский язык'!E13</f>
        <v>29</v>
      </c>
      <c r="F13" s="2">
        <f>'Русский язык'!F13</f>
        <v>29</v>
      </c>
      <c r="G13" s="2">
        <f t="shared" si="0"/>
        <v>0</v>
      </c>
      <c r="H13" s="2">
        <f t="shared" si="1"/>
        <v>0</v>
      </c>
      <c r="I13" s="2">
        <v>17</v>
      </c>
      <c r="J13" s="2">
        <v>8</v>
      </c>
      <c r="K13" s="2">
        <v>4</v>
      </c>
      <c r="L13" s="2">
        <f t="shared" si="2"/>
        <v>100</v>
      </c>
      <c r="M13" s="5">
        <f t="shared" si="3"/>
        <v>41.379310344827587</v>
      </c>
      <c r="N13" s="5">
        <f t="shared" si="4"/>
        <v>3.5517241379310347</v>
      </c>
    </row>
    <row r="14" spans="1:14" ht="15.75">
      <c r="A14" s="16">
        <f t="shared" si="5"/>
        <v>7</v>
      </c>
      <c r="B14" s="1" t="str">
        <f>'Русский язык'!B14</f>
        <v>4 "б"</v>
      </c>
      <c r="C14" s="2" t="str">
        <f>'Русский язык'!C14</f>
        <v>Курмагамаева Л.А.</v>
      </c>
      <c r="D14" s="2" t="str">
        <f>'Русский язык'!D14</f>
        <v>соотв</v>
      </c>
      <c r="E14" s="2">
        <f>'Русский язык'!E14</f>
        <v>32</v>
      </c>
      <c r="F14" s="2">
        <f>'Русский язык'!F14</f>
        <v>32</v>
      </c>
      <c r="G14" s="2">
        <f t="shared" si="0"/>
        <v>0</v>
      </c>
      <c r="H14" s="2">
        <f t="shared" si="1"/>
        <v>0</v>
      </c>
      <c r="I14" s="2">
        <v>6</v>
      </c>
      <c r="J14" s="2">
        <v>12</v>
      </c>
      <c r="K14" s="2">
        <v>14</v>
      </c>
      <c r="L14" s="2">
        <f t="shared" si="2"/>
        <v>100</v>
      </c>
      <c r="M14" s="5">
        <f t="shared" si="3"/>
        <v>81.25</v>
      </c>
      <c r="N14" s="5">
        <f t="shared" si="4"/>
        <v>4.25</v>
      </c>
    </row>
    <row r="15" spans="1:14" ht="15.75">
      <c r="A15" s="16">
        <f t="shared" si="5"/>
        <v>8</v>
      </c>
      <c r="B15" s="1" t="str">
        <f>'Русский язык'!B15</f>
        <v>4 "в"</v>
      </c>
      <c r="C15" s="2" t="str">
        <f>'Русский язык'!C15</f>
        <v>Чулаева М.А.</v>
      </c>
      <c r="D15" s="2" t="str">
        <f>'Русский язык'!D15</f>
        <v>соотв</v>
      </c>
      <c r="E15" s="2">
        <f>'Русский язык'!E15</f>
        <v>31</v>
      </c>
      <c r="F15" s="2">
        <f>'Русский язык'!F15</f>
        <v>31</v>
      </c>
      <c r="G15" s="2">
        <f t="shared" si="0"/>
        <v>0</v>
      </c>
      <c r="H15" s="2">
        <f t="shared" si="1"/>
        <v>0</v>
      </c>
      <c r="I15" s="2">
        <v>11</v>
      </c>
      <c r="J15" s="2">
        <v>14</v>
      </c>
      <c r="K15" s="2">
        <v>6</v>
      </c>
      <c r="L15" s="2">
        <f t="shared" si="2"/>
        <v>100</v>
      </c>
      <c r="M15" s="5">
        <f t="shared" si="3"/>
        <v>64.516129032258064</v>
      </c>
      <c r="N15" s="5">
        <f t="shared" si="4"/>
        <v>3.838709677419355</v>
      </c>
    </row>
    <row r="16" spans="1:14" ht="15.75">
      <c r="A16" s="16">
        <f t="shared" si="5"/>
        <v>9</v>
      </c>
      <c r="B16" s="1" t="str">
        <f>'Русский язык'!B16</f>
        <v>4 "г"</v>
      </c>
      <c r="C16" s="2" t="str">
        <f>'Русский язык'!C16</f>
        <v>Валиева Д.И.</v>
      </c>
      <c r="D16" s="2" t="str">
        <f>'Русский язык'!D16</f>
        <v>соотв</v>
      </c>
      <c r="E16" s="2">
        <f>'Русский язык'!E16</f>
        <v>30</v>
      </c>
      <c r="F16" s="2">
        <f>'Русский язык'!F16</f>
        <v>30</v>
      </c>
      <c r="G16" s="2">
        <f t="shared" si="0"/>
        <v>0</v>
      </c>
      <c r="H16" s="2">
        <f t="shared" si="1"/>
        <v>0</v>
      </c>
      <c r="I16" s="2">
        <v>12</v>
      </c>
      <c r="J16" s="2">
        <v>13</v>
      </c>
      <c r="K16" s="2">
        <v>5</v>
      </c>
      <c r="L16" s="2">
        <f t="shared" si="2"/>
        <v>100</v>
      </c>
      <c r="M16" s="4">
        <f t="shared" si="3"/>
        <v>60</v>
      </c>
      <c r="N16" s="4">
        <f t="shared" si="4"/>
        <v>3.7666666666666666</v>
      </c>
    </row>
    <row r="17" spans="1:14" ht="15.75">
      <c r="A17" s="16">
        <f t="shared" si="5"/>
        <v>10</v>
      </c>
      <c r="B17" s="1" t="str">
        <f>'Русский язык'!B17</f>
        <v>5 "а"</v>
      </c>
      <c r="C17" s="2" t="s">
        <v>128</v>
      </c>
      <c r="D17" s="2" t="s">
        <v>45</v>
      </c>
      <c r="E17" s="2">
        <f>'Русский язык'!E17</f>
        <v>26</v>
      </c>
      <c r="F17" s="2">
        <f>'Русский язык'!F17</f>
        <v>26</v>
      </c>
      <c r="G17" s="2">
        <f t="shared" si="0"/>
        <v>0</v>
      </c>
      <c r="H17" s="2">
        <f t="shared" si="1"/>
        <v>0</v>
      </c>
      <c r="I17" s="2">
        <v>19</v>
      </c>
      <c r="J17" s="2">
        <v>5</v>
      </c>
      <c r="K17" s="2">
        <v>2</v>
      </c>
      <c r="L17" s="2">
        <f t="shared" si="2"/>
        <v>100</v>
      </c>
      <c r="M17" s="5">
        <f t="shared" si="3"/>
        <v>26.923076923076923</v>
      </c>
      <c r="N17" s="5">
        <f t="shared" si="4"/>
        <v>3.3461538461538463</v>
      </c>
    </row>
    <row r="18" spans="1:14" ht="15.75">
      <c r="A18" s="16">
        <f t="shared" si="5"/>
        <v>11</v>
      </c>
      <c r="B18" s="1" t="str">
        <f>'Русский язык'!B18</f>
        <v>5 "б"</v>
      </c>
      <c r="C18" s="2" t="s">
        <v>75</v>
      </c>
      <c r="D18" s="2" t="s">
        <v>50</v>
      </c>
      <c r="E18" s="2">
        <f>'Русский язык'!E18</f>
        <v>29</v>
      </c>
      <c r="F18" s="2">
        <f>'Русский язык'!F18</f>
        <v>29</v>
      </c>
      <c r="G18" s="2">
        <f t="shared" si="0"/>
        <v>0</v>
      </c>
      <c r="H18" s="2">
        <f t="shared" si="1"/>
        <v>0</v>
      </c>
      <c r="I18" s="2">
        <v>17</v>
      </c>
      <c r="J18" s="2">
        <v>9</v>
      </c>
      <c r="K18" s="2">
        <v>3</v>
      </c>
      <c r="L18" s="2">
        <f t="shared" si="2"/>
        <v>100</v>
      </c>
      <c r="M18" s="4">
        <f t="shared" si="3"/>
        <v>41.379310344827587</v>
      </c>
      <c r="N18" s="4">
        <f t="shared" si="4"/>
        <v>3.5172413793103448</v>
      </c>
    </row>
    <row r="19" spans="1:14" ht="15.75">
      <c r="A19" s="16">
        <f t="shared" si="5"/>
        <v>12</v>
      </c>
      <c r="B19" s="1" t="str">
        <f>'Русский язык'!B19</f>
        <v>5 "в"</v>
      </c>
      <c r="C19" s="2" t="s">
        <v>75</v>
      </c>
      <c r="D19" s="2" t="str">
        <f>'Русский язык'!D19</f>
        <v>перв</v>
      </c>
      <c r="E19" s="2">
        <f>'Русский язык'!E19</f>
        <v>28</v>
      </c>
      <c r="F19" s="2">
        <f>'Русский язык'!F19</f>
        <v>28</v>
      </c>
      <c r="G19" s="2">
        <f t="shared" si="0"/>
        <v>0</v>
      </c>
      <c r="H19" s="2">
        <f t="shared" si="1"/>
        <v>0</v>
      </c>
      <c r="I19" s="2">
        <v>13</v>
      </c>
      <c r="J19" s="2">
        <v>11</v>
      </c>
      <c r="K19" s="2">
        <v>4</v>
      </c>
      <c r="L19" s="2">
        <f t="shared" si="2"/>
        <v>100</v>
      </c>
      <c r="M19" s="4">
        <f t="shared" si="3"/>
        <v>53.571428571428569</v>
      </c>
      <c r="N19" s="4">
        <f t="shared" si="4"/>
        <v>3.6785714285714284</v>
      </c>
    </row>
    <row r="20" spans="1:14" ht="15.75">
      <c r="A20" s="16">
        <f t="shared" si="5"/>
        <v>13</v>
      </c>
      <c r="B20" s="1" t="str">
        <f>'Русский язык'!B20</f>
        <v>5"г"</v>
      </c>
      <c r="C20" s="2" t="s">
        <v>128</v>
      </c>
      <c r="D20" s="2" t="s">
        <v>45</v>
      </c>
      <c r="E20" s="2">
        <f>'Русский язык'!E20</f>
        <v>21</v>
      </c>
      <c r="F20" s="2">
        <f>'Русский язык'!F20</f>
        <v>21</v>
      </c>
      <c r="G20" s="2">
        <f t="shared" si="0"/>
        <v>0</v>
      </c>
      <c r="H20" s="2">
        <f t="shared" si="1"/>
        <v>0</v>
      </c>
      <c r="I20" s="2">
        <v>16</v>
      </c>
      <c r="J20" s="2">
        <v>4</v>
      </c>
      <c r="K20" s="2">
        <v>1</v>
      </c>
      <c r="L20" s="2">
        <f t="shared" si="2"/>
        <v>100</v>
      </c>
      <c r="M20" s="4">
        <f t="shared" si="3"/>
        <v>23.80952380952381</v>
      </c>
      <c r="N20" s="4">
        <f t="shared" si="4"/>
        <v>3.2857142857142856</v>
      </c>
    </row>
    <row r="21" spans="1:14" ht="15.75">
      <c r="A21" s="16">
        <f t="shared" si="5"/>
        <v>14</v>
      </c>
      <c r="B21" s="1" t="str">
        <f>'Русский язык'!B21</f>
        <v>6 "а"</v>
      </c>
      <c r="C21" s="2" t="s">
        <v>75</v>
      </c>
      <c r="D21" s="2" t="s">
        <v>50</v>
      </c>
      <c r="E21" s="2">
        <f>'Русский язык'!E21</f>
        <v>23</v>
      </c>
      <c r="F21" s="2">
        <f>'Русский язык'!F21</f>
        <v>23</v>
      </c>
      <c r="G21" s="2">
        <f t="shared" si="0"/>
        <v>0</v>
      </c>
      <c r="H21" s="2">
        <f t="shared" si="1"/>
        <v>0</v>
      </c>
      <c r="I21" s="2">
        <v>15</v>
      </c>
      <c r="J21" s="2">
        <v>5</v>
      </c>
      <c r="K21" s="2">
        <v>3</v>
      </c>
      <c r="L21" s="2">
        <f t="shared" si="2"/>
        <v>100</v>
      </c>
      <c r="M21" s="3">
        <f t="shared" si="3"/>
        <v>34.782608695652172</v>
      </c>
      <c r="N21" s="3">
        <f t="shared" si="4"/>
        <v>3.4782608695652173</v>
      </c>
    </row>
    <row r="22" spans="1:14" ht="15.75">
      <c r="A22" s="16">
        <f t="shared" si="5"/>
        <v>15</v>
      </c>
      <c r="B22" s="1" t="str">
        <f>'Русский язык'!B22</f>
        <v>6 "б"</v>
      </c>
      <c r="C22" s="2" t="s">
        <v>75</v>
      </c>
      <c r="D22" s="2" t="str">
        <f>'Русский язык'!D22</f>
        <v>перв</v>
      </c>
      <c r="E22" s="2">
        <f>'Русский язык'!E22</f>
        <v>28</v>
      </c>
      <c r="F22" s="2">
        <f>'Русский язык'!F22</f>
        <v>28</v>
      </c>
      <c r="G22" s="2">
        <f t="shared" si="0"/>
        <v>0</v>
      </c>
      <c r="H22" s="2">
        <f t="shared" si="1"/>
        <v>0</v>
      </c>
      <c r="I22" s="2">
        <v>6</v>
      </c>
      <c r="J22" s="2">
        <v>14</v>
      </c>
      <c r="K22" s="2">
        <v>8</v>
      </c>
      <c r="L22" s="2">
        <f t="shared" si="2"/>
        <v>100</v>
      </c>
      <c r="M22" s="3">
        <f t="shared" si="3"/>
        <v>78.571428571428569</v>
      </c>
      <c r="N22" s="3">
        <f t="shared" si="4"/>
        <v>4.0714285714285712</v>
      </c>
    </row>
    <row r="23" spans="1:14" ht="15.75">
      <c r="A23" s="16">
        <f t="shared" si="5"/>
        <v>16</v>
      </c>
      <c r="B23" s="1" t="str">
        <f>'Русский язык'!B23</f>
        <v>6 "в"</v>
      </c>
      <c r="C23" s="2" t="s">
        <v>128</v>
      </c>
      <c r="D23" s="2" t="s">
        <v>45</v>
      </c>
      <c r="E23" s="2">
        <f>'Русский язык'!E23</f>
        <v>27</v>
      </c>
      <c r="F23" s="2">
        <f>'Русский язык'!F23</f>
        <v>27</v>
      </c>
      <c r="G23" s="2">
        <f t="shared" si="0"/>
        <v>0</v>
      </c>
      <c r="H23" s="2">
        <f t="shared" si="1"/>
        <v>0</v>
      </c>
      <c r="I23" s="2">
        <v>20</v>
      </c>
      <c r="J23" s="2">
        <v>4</v>
      </c>
      <c r="K23" s="2">
        <v>3</v>
      </c>
      <c r="L23" s="2">
        <f t="shared" si="2"/>
        <v>100</v>
      </c>
      <c r="M23" s="3">
        <f t="shared" si="3"/>
        <v>25.925925925925927</v>
      </c>
      <c r="N23" s="3">
        <f t="shared" si="4"/>
        <v>3.3703703703703702</v>
      </c>
    </row>
    <row r="24" spans="1:14" ht="15.75">
      <c r="A24" s="16">
        <f t="shared" si="5"/>
        <v>17</v>
      </c>
      <c r="B24" s="1" t="str">
        <f>'Русский язык'!B24</f>
        <v>6 "г"</v>
      </c>
      <c r="C24" s="2" t="s">
        <v>128</v>
      </c>
      <c r="D24" s="2" t="str">
        <f>'Русский язык'!D24</f>
        <v>соотв</v>
      </c>
      <c r="E24" s="2">
        <f>'Русский язык'!E24</f>
        <v>22</v>
      </c>
      <c r="F24" s="2">
        <f>'Русский язык'!F24</f>
        <v>22</v>
      </c>
      <c r="G24" s="2">
        <f t="shared" si="0"/>
        <v>0</v>
      </c>
      <c r="H24" s="2">
        <f t="shared" si="1"/>
        <v>0</v>
      </c>
      <c r="I24" s="2">
        <v>17</v>
      </c>
      <c r="J24" s="2">
        <v>4</v>
      </c>
      <c r="K24" s="2">
        <v>1</v>
      </c>
      <c r="L24" s="2">
        <f t="shared" si="2"/>
        <v>100</v>
      </c>
      <c r="M24" s="3">
        <f t="shared" si="3"/>
        <v>22.727272727272727</v>
      </c>
      <c r="N24" s="3">
        <f t="shared" si="4"/>
        <v>3.2727272727272729</v>
      </c>
    </row>
    <row r="28" spans="1:14" ht="18.75">
      <c r="A28" s="23" t="s">
        <v>34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</row>
  </sheetData>
  <mergeCells count="16">
    <mergeCell ref="A28:N28"/>
    <mergeCell ref="A2:N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ageMargins left="0.35433070866141736" right="0.23622047244094491" top="0.74803149606299213" bottom="0.74803149606299213" header="0.31496062992125984" footer="0.31496062992125984"/>
  <pageSetup paperSize="9" scale="95" orientation="landscape" horizontalDpi="180" verticalDpi="18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N35"/>
  <sheetViews>
    <sheetView topLeftCell="A32" workbookViewId="0">
      <selection activeCell="E40" sqref="E40"/>
    </sheetView>
  </sheetViews>
  <sheetFormatPr defaultRowHeight="15"/>
  <cols>
    <col min="1" max="1" width="5" customWidth="1"/>
    <col min="2" max="2" width="8.5703125" customWidth="1"/>
    <col min="3" max="3" width="37.140625" customWidth="1"/>
    <col min="4" max="4" width="12.5703125" customWidth="1"/>
    <col min="5" max="5" width="13.42578125" customWidth="1"/>
    <col min="6" max="6" width="6.28515625" customWidth="1"/>
    <col min="7" max="7" width="10" customWidth="1"/>
    <col min="8" max="11" width="6.42578125" bestFit="1" customWidth="1"/>
    <col min="13" max="13" width="9.5703125" customWidth="1"/>
    <col min="14" max="14" width="9.85546875" customWidth="1"/>
  </cols>
  <sheetData>
    <row r="2" spans="1:14" ht="18.75">
      <c r="A2" s="24" t="s">
        <v>76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5" spans="1:14" ht="15.75" customHeight="1">
      <c r="A5" s="25" t="s">
        <v>0</v>
      </c>
      <c r="B5" s="25" t="s">
        <v>1</v>
      </c>
      <c r="C5" s="25" t="s">
        <v>2</v>
      </c>
      <c r="D5" s="25" t="s">
        <v>3</v>
      </c>
      <c r="E5" s="25" t="s">
        <v>4</v>
      </c>
      <c r="F5" s="25" t="s">
        <v>5</v>
      </c>
      <c r="G5" s="25" t="s">
        <v>6</v>
      </c>
      <c r="H5" s="25" t="s">
        <v>7</v>
      </c>
      <c r="I5" s="25" t="s">
        <v>8</v>
      </c>
      <c r="J5" s="25" t="s">
        <v>9</v>
      </c>
      <c r="K5" s="25" t="s">
        <v>10</v>
      </c>
      <c r="L5" s="25" t="s">
        <v>11</v>
      </c>
      <c r="M5" s="25" t="s">
        <v>12</v>
      </c>
      <c r="N5" s="25" t="s">
        <v>13</v>
      </c>
    </row>
    <row r="6" spans="1:14" ht="34.5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15.7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  <c r="J7" s="9">
        <v>10</v>
      </c>
      <c r="K7" s="9">
        <v>11</v>
      </c>
      <c r="L7" s="9">
        <v>12</v>
      </c>
      <c r="M7" s="9">
        <v>13</v>
      </c>
      <c r="N7" s="9">
        <v>14</v>
      </c>
    </row>
    <row r="8" spans="1:14" ht="15.75">
      <c r="A8" s="1">
        <v>1</v>
      </c>
      <c r="B8" s="1" t="str">
        <f>'Русский язык'!B8</f>
        <v>3"а"</v>
      </c>
      <c r="C8" s="2" t="s">
        <v>134</v>
      </c>
      <c r="D8" s="2" t="s">
        <v>64</v>
      </c>
      <c r="E8" s="2">
        <v>5</v>
      </c>
      <c r="F8" s="2">
        <v>5</v>
      </c>
      <c r="G8" s="2">
        <f t="shared" ref="G8:G26" si="0">SUM(E8-F8)</f>
        <v>0</v>
      </c>
      <c r="H8" s="2">
        <f t="shared" ref="H8:H26" si="1">SUM(G8)</f>
        <v>0</v>
      </c>
      <c r="I8" s="2">
        <v>1</v>
      </c>
      <c r="J8" s="2">
        <v>2</v>
      </c>
      <c r="K8" s="2">
        <v>2</v>
      </c>
      <c r="L8" s="2">
        <f t="shared" ref="L8:L26" si="2">SUM(K8+J8+I8)*100/E8</f>
        <v>100</v>
      </c>
      <c r="M8" s="3">
        <f t="shared" ref="M8:M26" si="3">SUM(K8+J8)*100/E8</f>
        <v>80</v>
      </c>
      <c r="N8" s="3">
        <f t="shared" ref="N8:N26" si="4">SUM((H8*2)+(I8*3)+(J8*4)+(K8*5))/E8</f>
        <v>4.2</v>
      </c>
    </row>
    <row r="9" spans="1:14" ht="15.75">
      <c r="A9" s="1">
        <v>2</v>
      </c>
      <c r="B9" s="1" t="str">
        <f>'Русский язык'!B9</f>
        <v>3 "б"</v>
      </c>
      <c r="C9" s="2" t="s">
        <v>134</v>
      </c>
      <c r="D9" s="2" t="s">
        <v>64</v>
      </c>
      <c r="E9" s="2">
        <v>17</v>
      </c>
      <c r="F9" s="2">
        <v>17</v>
      </c>
      <c r="G9" s="2">
        <f t="shared" si="0"/>
        <v>0</v>
      </c>
      <c r="H9" s="2">
        <f t="shared" si="1"/>
        <v>0</v>
      </c>
      <c r="I9" s="2">
        <v>3</v>
      </c>
      <c r="J9" s="2">
        <v>6</v>
      </c>
      <c r="K9" s="2">
        <v>8</v>
      </c>
      <c r="L9" s="2">
        <f t="shared" si="2"/>
        <v>100</v>
      </c>
      <c r="M9" s="3">
        <f>SUM(K9+J9)*100/E9</f>
        <v>82.352941176470594</v>
      </c>
      <c r="N9" s="3">
        <f t="shared" si="4"/>
        <v>4.2941176470588234</v>
      </c>
    </row>
    <row r="10" spans="1:14" ht="15.75">
      <c r="A10" s="1">
        <v>3</v>
      </c>
      <c r="B10" s="1" t="str">
        <f>'Русский язык'!B10</f>
        <v>3 "в"</v>
      </c>
      <c r="C10" s="2" t="s">
        <v>135</v>
      </c>
      <c r="D10" s="2" t="s">
        <v>64</v>
      </c>
      <c r="E10" s="2">
        <v>13</v>
      </c>
      <c r="F10" s="2">
        <v>13</v>
      </c>
      <c r="G10" s="2">
        <v>0</v>
      </c>
      <c r="H10" s="2">
        <v>0</v>
      </c>
      <c r="I10" s="2">
        <v>8</v>
      </c>
      <c r="J10" s="2">
        <v>3</v>
      </c>
      <c r="K10" s="2">
        <v>2</v>
      </c>
      <c r="L10" s="2">
        <f t="shared" si="2"/>
        <v>100</v>
      </c>
      <c r="M10" s="3">
        <f>SUM(K10+J10)*100/E10</f>
        <v>38.46153846153846</v>
      </c>
      <c r="N10" s="3">
        <f t="shared" ref="N10" si="5">SUM((H10*2)+(I10*3)+(J10*4)+(K10*5))/E10</f>
        <v>3.5384615384615383</v>
      </c>
    </row>
    <row r="11" spans="1:14" ht="15.75">
      <c r="A11" s="1">
        <v>4</v>
      </c>
      <c r="B11" s="1" t="str">
        <f>'Русский язык'!B11</f>
        <v>3 "г"</v>
      </c>
      <c r="C11" s="2" t="s">
        <v>135</v>
      </c>
      <c r="D11" s="2" t="s">
        <v>64</v>
      </c>
      <c r="E11" s="2">
        <v>15</v>
      </c>
      <c r="F11" s="2">
        <v>15</v>
      </c>
      <c r="G11" s="2">
        <f t="shared" ref="G11" si="6">SUM(E11-F11)</f>
        <v>0</v>
      </c>
      <c r="H11" s="2">
        <f t="shared" si="1"/>
        <v>0</v>
      </c>
      <c r="I11" s="2">
        <v>11</v>
      </c>
      <c r="J11" s="2">
        <v>3</v>
      </c>
      <c r="K11" s="2">
        <v>1</v>
      </c>
      <c r="L11" s="2">
        <f t="shared" ref="L11" si="7">SUM(K11+J11+I11)*100/E11</f>
        <v>100</v>
      </c>
      <c r="M11" s="2">
        <f t="shared" si="3"/>
        <v>26.666666666666668</v>
      </c>
      <c r="N11" s="2">
        <f t="shared" ref="N11" si="8">SUM((H11*2)+(I11*3)+(J11*4)+(K11*5))/E11</f>
        <v>3.3333333333333335</v>
      </c>
    </row>
    <row r="12" spans="1:14" ht="15.75">
      <c r="A12" s="1">
        <v>5</v>
      </c>
      <c r="B12" s="1" t="str">
        <f>'Русский язык'!B12</f>
        <v>3"д"</v>
      </c>
      <c r="C12" s="2" t="s">
        <v>135</v>
      </c>
      <c r="D12" s="2" t="s">
        <v>64</v>
      </c>
      <c r="E12" s="2">
        <v>5</v>
      </c>
      <c r="F12" s="2">
        <v>5</v>
      </c>
      <c r="G12" s="2">
        <f t="shared" si="0"/>
        <v>0</v>
      </c>
      <c r="H12" s="2">
        <f t="shared" si="1"/>
        <v>0</v>
      </c>
      <c r="I12" s="2">
        <v>4</v>
      </c>
      <c r="J12" s="2">
        <v>1</v>
      </c>
      <c r="K12" s="2">
        <v>0</v>
      </c>
      <c r="L12" s="2">
        <f t="shared" si="2"/>
        <v>100</v>
      </c>
      <c r="M12" s="3">
        <f t="shared" si="3"/>
        <v>20</v>
      </c>
      <c r="N12" s="3">
        <f t="shared" si="4"/>
        <v>3.2</v>
      </c>
    </row>
    <row r="13" spans="1:14" ht="15.75">
      <c r="A13" s="1">
        <v>6</v>
      </c>
      <c r="B13" s="1" t="str">
        <f>'Русский язык'!B13</f>
        <v>4 "а"</v>
      </c>
      <c r="C13" s="2" t="s">
        <v>135</v>
      </c>
      <c r="D13" s="2" t="s">
        <v>64</v>
      </c>
      <c r="E13" s="2">
        <v>10</v>
      </c>
      <c r="F13" s="2">
        <v>10</v>
      </c>
      <c r="G13" s="2">
        <f t="shared" si="0"/>
        <v>0</v>
      </c>
      <c r="H13" s="2">
        <f t="shared" si="1"/>
        <v>0</v>
      </c>
      <c r="I13" s="2">
        <v>6</v>
      </c>
      <c r="J13" s="2">
        <v>3</v>
      </c>
      <c r="K13" s="2">
        <v>1</v>
      </c>
      <c r="L13" s="2">
        <f t="shared" si="2"/>
        <v>100</v>
      </c>
      <c r="M13" s="3">
        <f t="shared" si="3"/>
        <v>40</v>
      </c>
      <c r="N13" s="3">
        <f t="shared" si="4"/>
        <v>3.5</v>
      </c>
    </row>
    <row r="14" spans="1:14" ht="15.75">
      <c r="A14" s="1">
        <v>7</v>
      </c>
      <c r="B14" s="1" t="str">
        <f>'Русский язык'!B14</f>
        <v>4 "б"</v>
      </c>
      <c r="C14" s="2" t="s">
        <v>135</v>
      </c>
      <c r="D14" s="2" t="s">
        <v>64</v>
      </c>
      <c r="E14" s="2">
        <v>21</v>
      </c>
      <c r="F14" s="2">
        <v>21</v>
      </c>
      <c r="G14" s="2">
        <f t="shared" si="0"/>
        <v>0</v>
      </c>
      <c r="H14" s="2">
        <f t="shared" si="1"/>
        <v>0</v>
      </c>
      <c r="I14" s="2">
        <v>14</v>
      </c>
      <c r="J14" s="2">
        <v>4</v>
      </c>
      <c r="K14" s="2">
        <v>3</v>
      </c>
      <c r="L14" s="2">
        <f t="shared" si="2"/>
        <v>100</v>
      </c>
      <c r="M14" s="3">
        <f t="shared" si="3"/>
        <v>33.333333333333336</v>
      </c>
      <c r="N14" s="3">
        <f t="shared" si="4"/>
        <v>3.4761904761904763</v>
      </c>
    </row>
    <row r="15" spans="1:14" ht="15.75">
      <c r="A15" s="1">
        <v>8</v>
      </c>
      <c r="B15" s="1" t="str">
        <f>'Русский язык'!B15</f>
        <v>4 "в"</v>
      </c>
      <c r="C15" s="2" t="s">
        <v>135</v>
      </c>
      <c r="D15" s="2" t="s">
        <v>64</v>
      </c>
      <c r="E15" s="2">
        <v>7</v>
      </c>
      <c r="F15" s="2">
        <v>7</v>
      </c>
      <c r="G15" s="2">
        <f t="shared" si="0"/>
        <v>0</v>
      </c>
      <c r="H15" s="2">
        <f t="shared" si="1"/>
        <v>0</v>
      </c>
      <c r="I15" s="2">
        <v>5</v>
      </c>
      <c r="J15" s="2">
        <v>1</v>
      </c>
      <c r="K15" s="2">
        <v>1</v>
      </c>
      <c r="L15" s="2">
        <f t="shared" si="2"/>
        <v>100</v>
      </c>
      <c r="M15" s="3">
        <f t="shared" si="3"/>
        <v>28.571428571428573</v>
      </c>
      <c r="N15" s="3">
        <f t="shared" si="4"/>
        <v>3.4285714285714284</v>
      </c>
    </row>
    <row r="16" spans="1:14" ht="15.75">
      <c r="A16" s="1">
        <v>9</v>
      </c>
      <c r="B16" s="1" t="str">
        <f>'Русский язык'!B16</f>
        <v>4 "г"</v>
      </c>
      <c r="C16" s="2" t="s">
        <v>135</v>
      </c>
      <c r="D16" s="2" t="s">
        <v>64</v>
      </c>
      <c r="E16" s="2">
        <v>14</v>
      </c>
      <c r="F16" s="2">
        <v>14</v>
      </c>
      <c r="G16" s="2">
        <f t="shared" si="0"/>
        <v>0</v>
      </c>
      <c r="H16" s="2">
        <f t="shared" si="1"/>
        <v>0</v>
      </c>
      <c r="I16" s="2">
        <v>11</v>
      </c>
      <c r="J16" s="2">
        <v>2</v>
      </c>
      <c r="K16" s="2">
        <v>1</v>
      </c>
      <c r="L16" s="2">
        <f t="shared" si="2"/>
        <v>100</v>
      </c>
      <c r="M16" s="2">
        <f t="shared" si="3"/>
        <v>21.428571428571427</v>
      </c>
      <c r="N16" s="2">
        <f t="shared" si="4"/>
        <v>3.2857142857142856</v>
      </c>
    </row>
    <row r="17" spans="1:14" ht="15.75">
      <c r="A17" s="1">
        <v>10</v>
      </c>
      <c r="B17" s="1" t="str">
        <f>'Русский язык'!B17</f>
        <v>5 "а"</v>
      </c>
      <c r="C17" s="2" t="s">
        <v>136</v>
      </c>
      <c r="D17" s="2" t="s">
        <v>77</v>
      </c>
      <c r="E17" s="2">
        <v>5</v>
      </c>
      <c r="F17" s="2">
        <v>5</v>
      </c>
      <c r="G17" s="2">
        <v>0</v>
      </c>
      <c r="H17" s="2">
        <v>0</v>
      </c>
      <c r="I17" s="2">
        <v>2</v>
      </c>
      <c r="J17" s="2">
        <v>2</v>
      </c>
      <c r="K17" s="2">
        <v>1</v>
      </c>
      <c r="L17" s="2">
        <f t="shared" si="2"/>
        <v>100</v>
      </c>
      <c r="M17" s="2">
        <f t="shared" si="3"/>
        <v>60</v>
      </c>
      <c r="N17" s="3">
        <f t="shared" si="4"/>
        <v>3.8</v>
      </c>
    </row>
    <row r="18" spans="1:14" ht="15.75">
      <c r="A18" s="1">
        <v>11</v>
      </c>
      <c r="B18" s="1" t="str">
        <f>'Русский язык'!B18</f>
        <v>5 "б"</v>
      </c>
      <c r="C18" s="2" t="s">
        <v>137</v>
      </c>
      <c r="D18" s="2" t="s">
        <v>64</v>
      </c>
      <c r="E18" s="2">
        <v>16</v>
      </c>
      <c r="F18" s="2">
        <v>16</v>
      </c>
      <c r="G18" s="2">
        <v>0</v>
      </c>
      <c r="H18" s="2">
        <v>0</v>
      </c>
      <c r="I18" s="2">
        <v>11</v>
      </c>
      <c r="J18" s="2">
        <v>3</v>
      </c>
      <c r="K18" s="2">
        <v>2</v>
      </c>
      <c r="L18" s="2">
        <f t="shared" si="2"/>
        <v>100</v>
      </c>
      <c r="M18" s="2">
        <f t="shared" si="3"/>
        <v>31.25</v>
      </c>
      <c r="N18" s="2">
        <f t="shared" si="4"/>
        <v>3.4375</v>
      </c>
    </row>
    <row r="19" spans="1:14" ht="15.75">
      <c r="A19" s="1">
        <v>12</v>
      </c>
      <c r="B19" s="1" t="str">
        <f>'Русский язык'!B19</f>
        <v>5 "в"</v>
      </c>
      <c r="C19" s="2" t="s">
        <v>136</v>
      </c>
      <c r="D19" s="2" t="s">
        <v>77</v>
      </c>
      <c r="E19" s="2">
        <v>15</v>
      </c>
      <c r="F19" s="2">
        <v>15</v>
      </c>
      <c r="G19" s="2">
        <f t="shared" ref="G19:G20" si="9">SUM(E19-F19)</f>
        <v>0</v>
      </c>
      <c r="H19" s="2">
        <f t="shared" si="1"/>
        <v>0</v>
      </c>
      <c r="I19" s="2">
        <v>10</v>
      </c>
      <c r="J19" s="2">
        <v>3</v>
      </c>
      <c r="K19" s="2">
        <v>2</v>
      </c>
      <c r="L19" s="2">
        <f t="shared" si="2"/>
        <v>100</v>
      </c>
      <c r="M19" s="2">
        <f t="shared" si="3"/>
        <v>33.333333333333336</v>
      </c>
      <c r="N19" s="2">
        <f t="shared" si="4"/>
        <v>3.4666666666666668</v>
      </c>
    </row>
    <row r="20" spans="1:14" ht="15.75">
      <c r="A20" s="1">
        <v>13</v>
      </c>
      <c r="B20" s="1" t="str">
        <f>'Русский язык'!B20</f>
        <v>5"г"</v>
      </c>
      <c r="C20" s="2" t="s">
        <v>137</v>
      </c>
      <c r="D20" s="2" t="s">
        <v>64</v>
      </c>
      <c r="E20" s="2">
        <v>6</v>
      </c>
      <c r="F20" s="2">
        <v>6</v>
      </c>
      <c r="G20" s="2">
        <f t="shared" si="9"/>
        <v>0</v>
      </c>
      <c r="H20" s="2">
        <f t="shared" si="1"/>
        <v>0</v>
      </c>
      <c r="I20" s="2">
        <v>4</v>
      </c>
      <c r="J20" s="2">
        <v>1</v>
      </c>
      <c r="K20" s="2">
        <v>1</v>
      </c>
      <c r="L20" s="2">
        <f t="shared" si="2"/>
        <v>100</v>
      </c>
      <c r="M20" s="2">
        <f t="shared" si="3"/>
        <v>33.333333333333336</v>
      </c>
      <c r="N20" s="2">
        <f t="shared" si="4"/>
        <v>3.5</v>
      </c>
    </row>
    <row r="21" spans="1:14" ht="15.75">
      <c r="A21" s="1">
        <v>14</v>
      </c>
      <c r="B21" s="1" t="str">
        <f>'Русский язык'!B21</f>
        <v>6 "а"</v>
      </c>
      <c r="C21" s="2" t="s">
        <v>136</v>
      </c>
      <c r="D21" s="2" t="s">
        <v>77</v>
      </c>
      <c r="E21" s="2">
        <v>5</v>
      </c>
      <c r="F21" s="2">
        <v>5</v>
      </c>
      <c r="G21" s="2">
        <f t="shared" ref="G21" si="10">SUM(E21-F21)</f>
        <v>0</v>
      </c>
      <c r="H21" s="2">
        <f t="shared" si="1"/>
        <v>0</v>
      </c>
      <c r="I21" s="2">
        <v>4</v>
      </c>
      <c r="J21" s="2">
        <v>1</v>
      </c>
      <c r="K21" s="2">
        <v>0</v>
      </c>
      <c r="L21" s="2">
        <f t="shared" ref="L21" si="11">SUM(K21+J21+I21)*100/E21</f>
        <v>100</v>
      </c>
      <c r="M21" s="2">
        <f t="shared" si="3"/>
        <v>20</v>
      </c>
      <c r="N21" s="2">
        <f t="shared" ref="N21" si="12">SUM((H21*2)+(I21*3)+(J21*4)+(K21*5))/E21</f>
        <v>3.2</v>
      </c>
    </row>
    <row r="22" spans="1:14" ht="15.75">
      <c r="A22" s="1">
        <v>15</v>
      </c>
      <c r="B22" s="1" t="str">
        <f>'Русский язык'!B22</f>
        <v>6 "б"</v>
      </c>
      <c r="C22" s="2" t="s">
        <v>135</v>
      </c>
      <c r="D22" s="2" t="s">
        <v>64</v>
      </c>
      <c r="E22" s="2">
        <v>25</v>
      </c>
      <c r="F22" s="2">
        <v>25</v>
      </c>
      <c r="G22" s="2">
        <f t="shared" si="0"/>
        <v>0</v>
      </c>
      <c r="H22" s="2">
        <f t="shared" si="1"/>
        <v>0</v>
      </c>
      <c r="I22" s="2">
        <v>16</v>
      </c>
      <c r="J22" s="2">
        <v>5</v>
      </c>
      <c r="K22" s="2">
        <v>4</v>
      </c>
      <c r="L22" s="2">
        <f t="shared" si="2"/>
        <v>100</v>
      </c>
      <c r="M22" s="2">
        <f t="shared" si="3"/>
        <v>36</v>
      </c>
      <c r="N22" s="2">
        <f t="shared" si="4"/>
        <v>3.52</v>
      </c>
    </row>
    <row r="23" spans="1:14" ht="15.75">
      <c r="A23" s="1">
        <v>16</v>
      </c>
      <c r="B23" s="1" t="str">
        <f>'Русский язык'!B23</f>
        <v>6 "в"</v>
      </c>
      <c r="C23" s="2" t="s">
        <v>137</v>
      </c>
      <c r="D23" s="2" t="s">
        <v>64</v>
      </c>
      <c r="E23" s="2">
        <v>19</v>
      </c>
      <c r="F23" s="2">
        <v>19</v>
      </c>
      <c r="G23" s="2">
        <f t="shared" si="0"/>
        <v>0</v>
      </c>
      <c r="H23" s="2">
        <f t="shared" si="1"/>
        <v>0</v>
      </c>
      <c r="I23" s="2">
        <v>15</v>
      </c>
      <c r="J23" s="2">
        <v>2</v>
      </c>
      <c r="K23" s="2">
        <v>2</v>
      </c>
      <c r="L23" s="2">
        <f t="shared" si="2"/>
        <v>100</v>
      </c>
      <c r="M23" s="2">
        <f t="shared" si="3"/>
        <v>21.05263157894737</v>
      </c>
      <c r="N23" s="2">
        <f t="shared" si="4"/>
        <v>3.3157894736842106</v>
      </c>
    </row>
    <row r="24" spans="1:14" ht="15.75">
      <c r="A24" s="1">
        <v>17</v>
      </c>
      <c r="B24" s="1" t="str">
        <f>'Русский язык'!B24</f>
        <v>6 "г"</v>
      </c>
      <c r="C24" s="2" t="s">
        <v>136</v>
      </c>
      <c r="D24" s="2" t="s">
        <v>77</v>
      </c>
      <c r="E24" s="2">
        <v>5</v>
      </c>
      <c r="F24" s="2">
        <v>5</v>
      </c>
      <c r="G24" s="2">
        <f t="shared" si="0"/>
        <v>0</v>
      </c>
      <c r="H24" s="2">
        <f t="shared" si="1"/>
        <v>0</v>
      </c>
      <c r="I24" s="2">
        <v>2</v>
      </c>
      <c r="J24" s="2">
        <v>2</v>
      </c>
      <c r="K24" s="2">
        <v>1</v>
      </c>
      <c r="L24" s="2">
        <f t="shared" si="2"/>
        <v>100</v>
      </c>
      <c r="M24" s="2">
        <f t="shared" si="3"/>
        <v>60</v>
      </c>
      <c r="N24" s="2">
        <f t="shared" si="4"/>
        <v>3.8</v>
      </c>
    </row>
    <row r="25" spans="1:14" ht="15.75">
      <c r="A25" s="1">
        <v>18</v>
      </c>
      <c r="B25" s="1" t="str">
        <f>'Русский язык'!B25</f>
        <v>7 "а"</v>
      </c>
      <c r="C25" s="2" t="s">
        <v>136</v>
      </c>
      <c r="D25" s="2" t="s">
        <v>77</v>
      </c>
      <c r="E25" s="2">
        <v>7</v>
      </c>
      <c r="F25" s="2">
        <v>7</v>
      </c>
      <c r="G25" s="2">
        <v>0</v>
      </c>
      <c r="H25" s="2">
        <v>0</v>
      </c>
      <c r="I25" s="2">
        <v>5</v>
      </c>
      <c r="J25" s="2">
        <v>1</v>
      </c>
      <c r="K25" s="2">
        <v>1</v>
      </c>
      <c r="L25" s="2">
        <f t="shared" si="2"/>
        <v>100</v>
      </c>
      <c r="M25" s="2">
        <f t="shared" si="3"/>
        <v>28.571428571428573</v>
      </c>
      <c r="N25" s="2">
        <f t="shared" si="4"/>
        <v>3.4285714285714284</v>
      </c>
    </row>
    <row r="26" spans="1:14" ht="15.75">
      <c r="A26" s="1">
        <v>21</v>
      </c>
      <c r="B26" s="6" t="str">
        <f>'Русский язык'!B26</f>
        <v>7 "б"</v>
      </c>
      <c r="C26" s="7" t="s">
        <v>137</v>
      </c>
      <c r="D26" s="7" t="s">
        <v>64</v>
      </c>
      <c r="E26" s="7">
        <v>16</v>
      </c>
      <c r="F26" s="7">
        <v>16</v>
      </c>
      <c r="G26" s="2">
        <f t="shared" si="0"/>
        <v>0</v>
      </c>
      <c r="H26" s="2">
        <f t="shared" si="1"/>
        <v>0</v>
      </c>
      <c r="I26" s="7">
        <v>9</v>
      </c>
      <c r="J26" s="7">
        <v>4</v>
      </c>
      <c r="K26" s="7">
        <v>3</v>
      </c>
      <c r="L26" s="2">
        <f t="shared" si="2"/>
        <v>100</v>
      </c>
      <c r="M26" s="2">
        <f t="shared" si="3"/>
        <v>43.75</v>
      </c>
      <c r="N26" s="2">
        <f t="shared" si="4"/>
        <v>3.625</v>
      </c>
    </row>
    <row r="27" spans="1:14" ht="15.75">
      <c r="A27" s="1">
        <v>21</v>
      </c>
      <c r="B27" s="19" t="str">
        <f>'Русский язык'!B27</f>
        <v>7 "в"</v>
      </c>
      <c r="C27" s="7" t="s">
        <v>135</v>
      </c>
      <c r="D27" s="7" t="s">
        <v>64</v>
      </c>
      <c r="E27" s="7">
        <v>11</v>
      </c>
      <c r="F27" s="7">
        <v>11</v>
      </c>
      <c r="G27" s="2">
        <v>0</v>
      </c>
      <c r="H27" s="2">
        <v>0</v>
      </c>
      <c r="I27" s="7">
        <v>7</v>
      </c>
      <c r="J27" s="7">
        <v>2</v>
      </c>
      <c r="K27" s="7">
        <v>2</v>
      </c>
      <c r="L27" s="2">
        <f t="shared" ref="L27:L33" si="13">SUM(K27+J27+I27)*100/E27</f>
        <v>100</v>
      </c>
      <c r="M27" s="2">
        <f t="shared" ref="M27:M33" si="14">SUM(K27+J27)*100/E27</f>
        <v>36.363636363636367</v>
      </c>
      <c r="N27" s="2">
        <f t="shared" ref="N27:N33" si="15">SUM((H27*2)+(I27*3)+(J27*4)+(K27*5))/E27</f>
        <v>3.5454545454545454</v>
      </c>
    </row>
    <row r="28" spans="1:14" ht="15.75">
      <c r="A28" s="1">
        <v>21</v>
      </c>
      <c r="B28" s="19" t="str">
        <f>'Русский язык'!B28</f>
        <v>8 "а"</v>
      </c>
      <c r="C28" s="7" t="s">
        <v>135</v>
      </c>
      <c r="D28" s="7" t="s">
        <v>64</v>
      </c>
      <c r="E28" s="7">
        <v>16</v>
      </c>
      <c r="F28" s="7">
        <v>16</v>
      </c>
      <c r="G28" s="2">
        <f t="shared" ref="G28" si="16">SUM(E28-F28)</f>
        <v>0</v>
      </c>
      <c r="H28" s="2">
        <f t="shared" ref="H28" si="17">SUM(G28)</f>
        <v>0</v>
      </c>
      <c r="I28" s="7">
        <v>11</v>
      </c>
      <c r="J28" s="7">
        <v>4</v>
      </c>
      <c r="K28" s="7">
        <v>1</v>
      </c>
      <c r="L28" s="2">
        <f t="shared" si="13"/>
        <v>100</v>
      </c>
      <c r="M28" s="2">
        <f t="shared" si="14"/>
        <v>31.25</v>
      </c>
      <c r="N28" s="2">
        <f t="shared" si="15"/>
        <v>3.375</v>
      </c>
    </row>
    <row r="29" spans="1:14" ht="15.75">
      <c r="A29" s="1">
        <v>21</v>
      </c>
      <c r="B29" s="19" t="str">
        <f>'Русский язык'!B29</f>
        <v>8 "б"</v>
      </c>
      <c r="C29" s="7" t="s">
        <v>136</v>
      </c>
      <c r="D29" s="7" t="s">
        <v>77</v>
      </c>
      <c r="E29" s="7">
        <v>13</v>
      </c>
      <c r="F29" s="7">
        <v>13</v>
      </c>
      <c r="G29" s="2">
        <v>0</v>
      </c>
      <c r="H29" s="2">
        <v>0</v>
      </c>
      <c r="I29" s="7">
        <v>8</v>
      </c>
      <c r="J29" s="7">
        <v>4</v>
      </c>
      <c r="K29" s="7">
        <v>1</v>
      </c>
      <c r="L29" s="2">
        <f t="shared" si="13"/>
        <v>100</v>
      </c>
      <c r="M29" s="2">
        <f t="shared" si="14"/>
        <v>38.46153846153846</v>
      </c>
      <c r="N29" s="2">
        <f t="shared" si="15"/>
        <v>3.4615384615384617</v>
      </c>
    </row>
    <row r="30" spans="1:14" ht="15.75">
      <c r="A30" s="1">
        <v>21</v>
      </c>
      <c r="B30" s="19" t="str">
        <f>'Русский язык'!B31</f>
        <v>9 "а"</v>
      </c>
      <c r="C30" s="7" t="s">
        <v>135</v>
      </c>
      <c r="D30" s="7" t="s">
        <v>64</v>
      </c>
      <c r="E30" s="7">
        <v>20</v>
      </c>
      <c r="F30" s="7">
        <v>20</v>
      </c>
      <c r="G30" s="2">
        <v>0</v>
      </c>
      <c r="H30" s="2">
        <v>0</v>
      </c>
      <c r="I30" s="7">
        <v>12</v>
      </c>
      <c r="J30" s="7">
        <v>4</v>
      </c>
      <c r="K30" s="7">
        <v>4</v>
      </c>
      <c r="L30" s="2">
        <f t="shared" si="13"/>
        <v>100</v>
      </c>
      <c r="M30" s="2">
        <f t="shared" si="14"/>
        <v>40</v>
      </c>
      <c r="N30" s="2">
        <f t="shared" si="15"/>
        <v>3.6</v>
      </c>
    </row>
    <row r="31" spans="1:14" ht="15.75">
      <c r="A31" s="1">
        <v>21</v>
      </c>
      <c r="B31" s="19" t="str">
        <f>'Русский язык'!B32</f>
        <v>9 "б"</v>
      </c>
      <c r="C31" s="7" t="s">
        <v>135</v>
      </c>
      <c r="D31" s="7" t="s">
        <v>64</v>
      </c>
      <c r="E31" s="7">
        <v>5</v>
      </c>
      <c r="F31" s="7">
        <v>5</v>
      </c>
      <c r="G31" s="2">
        <v>0</v>
      </c>
      <c r="H31" s="2">
        <v>0</v>
      </c>
      <c r="I31" s="7">
        <v>4</v>
      </c>
      <c r="J31" s="7">
        <v>1</v>
      </c>
      <c r="K31" s="7">
        <v>0</v>
      </c>
      <c r="L31" s="2">
        <f t="shared" si="13"/>
        <v>100</v>
      </c>
      <c r="M31" s="2">
        <f t="shared" si="14"/>
        <v>20</v>
      </c>
      <c r="N31" s="2">
        <f t="shared" si="15"/>
        <v>3.2</v>
      </c>
    </row>
    <row r="32" spans="1:14" ht="15.75">
      <c r="A32" s="1">
        <v>21</v>
      </c>
      <c r="B32" s="19" t="str">
        <f>'Русский язык'!B33</f>
        <v>9 "в"</v>
      </c>
      <c r="C32" s="7" t="s">
        <v>136</v>
      </c>
      <c r="D32" s="7" t="s">
        <v>77</v>
      </c>
      <c r="E32" s="7">
        <v>11</v>
      </c>
      <c r="F32" s="7">
        <v>11</v>
      </c>
      <c r="G32" s="2">
        <v>0</v>
      </c>
      <c r="H32" s="2">
        <v>0</v>
      </c>
      <c r="I32" s="7">
        <v>7</v>
      </c>
      <c r="J32" s="7">
        <v>2</v>
      </c>
      <c r="K32" s="7">
        <v>2</v>
      </c>
      <c r="L32" s="2">
        <f t="shared" si="13"/>
        <v>100</v>
      </c>
      <c r="M32" s="2">
        <f t="shared" si="14"/>
        <v>36.363636363636367</v>
      </c>
      <c r="N32" s="2">
        <f t="shared" si="15"/>
        <v>3.5454545454545454</v>
      </c>
    </row>
    <row r="33" spans="1:14" ht="15.75">
      <c r="A33" s="1">
        <v>21</v>
      </c>
      <c r="B33" s="19" t="str">
        <f>'Русский язык'!B34</f>
        <v>9 "г"</v>
      </c>
      <c r="C33" s="7" t="s">
        <v>137</v>
      </c>
      <c r="D33" s="7" t="s">
        <v>64</v>
      </c>
      <c r="E33" s="7">
        <v>11</v>
      </c>
      <c r="F33" s="7">
        <v>11</v>
      </c>
      <c r="G33" s="2">
        <v>0</v>
      </c>
      <c r="H33" s="2">
        <v>0</v>
      </c>
      <c r="I33" s="7">
        <v>5</v>
      </c>
      <c r="J33" s="7">
        <v>3</v>
      </c>
      <c r="K33" s="7">
        <v>3</v>
      </c>
      <c r="L33" s="2">
        <f t="shared" si="13"/>
        <v>100</v>
      </c>
      <c r="M33" s="2">
        <f t="shared" si="14"/>
        <v>54.545454545454547</v>
      </c>
      <c r="N33" s="2">
        <f t="shared" si="15"/>
        <v>3.8181818181818183</v>
      </c>
    </row>
    <row r="35" spans="1:14" ht="15.75">
      <c r="C35" s="20" t="s">
        <v>138</v>
      </c>
    </row>
  </sheetData>
  <mergeCells count="15">
    <mergeCell ref="A2:N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ageMargins left="0.35433070866141736" right="0.23622047244094491" top="0.31496062992125984" bottom="0.31496062992125984" header="0.31496062992125984" footer="0.31496062992125984"/>
  <pageSetup paperSize="9" scale="80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N19"/>
  <sheetViews>
    <sheetView workbookViewId="0">
      <selection activeCell="C23" sqref="C23"/>
    </sheetView>
  </sheetViews>
  <sheetFormatPr defaultRowHeight="15"/>
  <cols>
    <col min="1" max="1" width="5" customWidth="1"/>
    <col min="2" max="2" width="8.5703125" customWidth="1"/>
    <col min="3" max="3" width="35" customWidth="1"/>
    <col min="4" max="4" width="12.5703125" customWidth="1"/>
    <col min="5" max="5" width="13.42578125" customWidth="1"/>
    <col min="6" max="6" width="6.28515625" customWidth="1"/>
    <col min="7" max="7" width="10" customWidth="1"/>
    <col min="8" max="11" width="6.42578125" bestFit="1" customWidth="1"/>
    <col min="13" max="13" width="9.5703125" customWidth="1"/>
    <col min="14" max="14" width="9.85546875" customWidth="1"/>
  </cols>
  <sheetData>
    <row r="2" spans="1:14" ht="18.75">
      <c r="A2" s="24" t="s">
        <v>80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5" spans="1:14" ht="15.75" customHeight="1">
      <c r="A5" s="25" t="s">
        <v>0</v>
      </c>
      <c r="B5" s="25" t="s">
        <v>1</v>
      </c>
      <c r="C5" s="25" t="s">
        <v>2</v>
      </c>
      <c r="D5" s="25" t="s">
        <v>3</v>
      </c>
      <c r="E5" s="25" t="s">
        <v>4</v>
      </c>
      <c r="F5" s="25" t="s">
        <v>5</v>
      </c>
      <c r="G5" s="25" t="s">
        <v>6</v>
      </c>
      <c r="H5" s="25" t="s">
        <v>7</v>
      </c>
      <c r="I5" s="25" t="s">
        <v>8</v>
      </c>
      <c r="J5" s="25" t="s">
        <v>9</v>
      </c>
      <c r="K5" s="25" t="s">
        <v>10</v>
      </c>
      <c r="L5" s="25" t="s">
        <v>11</v>
      </c>
      <c r="M5" s="25" t="s">
        <v>12</v>
      </c>
      <c r="N5" s="25" t="s">
        <v>13</v>
      </c>
    </row>
    <row r="6" spans="1:14" ht="34.5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15.7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  <c r="J7" s="9">
        <v>10</v>
      </c>
      <c r="K7" s="9">
        <v>11</v>
      </c>
      <c r="L7" s="9">
        <v>12</v>
      </c>
      <c r="M7" s="9">
        <v>13</v>
      </c>
      <c r="N7" s="9">
        <v>14</v>
      </c>
    </row>
    <row r="8" spans="1:14" ht="15.75">
      <c r="A8" s="1">
        <v>1</v>
      </c>
      <c r="B8" s="1" t="s">
        <v>36</v>
      </c>
      <c r="C8" s="2" t="s">
        <v>81</v>
      </c>
      <c r="D8" s="2" t="s">
        <v>68</v>
      </c>
      <c r="E8" s="2">
        <v>6</v>
      </c>
      <c r="F8" s="2">
        <v>6</v>
      </c>
      <c r="G8" s="2">
        <f t="shared" ref="G8:G15" si="0">SUM(E8-F8)</f>
        <v>0</v>
      </c>
      <c r="H8" s="2">
        <f t="shared" ref="H8:H15" si="1">SUM(G8)</f>
        <v>0</v>
      </c>
      <c r="I8" s="2">
        <v>2</v>
      </c>
      <c r="J8" s="2">
        <v>0</v>
      </c>
      <c r="K8" s="2">
        <v>4</v>
      </c>
      <c r="L8" s="2">
        <f t="shared" ref="L8:L15" si="2">SUM(K8+J8+I8)*100/E8</f>
        <v>100</v>
      </c>
      <c r="M8" s="2">
        <f t="shared" ref="M8:M15" si="3">SUM(K8+J8)*100/E8</f>
        <v>66.666666666666671</v>
      </c>
      <c r="N8" s="2">
        <f t="shared" ref="N8:N15" si="4">SUM((H8*2)+(I8*3)+(J8*4)+(K8*5))/E8</f>
        <v>4.333333333333333</v>
      </c>
    </row>
    <row r="9" spans="1:14" ht="15.75">
      <c r="A9" s="1">
        <v>2</v>
      </c>
      <c r="B9" s="1" t="s">
        <v>133</v>
      </c>
      <c r="C9" s="2" t="s">
        <v>81</v>
      </c>
      <c r="D9" s="2" t="s">
        <v>68</v>
      </c>
      <c r="E9" s="2">
        <v>8</v>
      </c>
      <c r="F9" s="2">
        <v>8</v>
      </c>
      <c r="G9" s="2">
        <v>0</v>
      </c>
      <c r="H9" s="2">
        <v>0</v>
      </c>
      <c r="I9" s="2">
        <v>2</v>
      </c>
      <c r="J9" s="2">
        <v>3</v>
      </c>
      <c r="K9" s="2">
        <v>3</v>
      </c>
      <c r="L9" s="2">
        <f t="shared" ref="L9" si="5">SUM(K9+J9+I9)*100/E9</f>
        <v>100</v>
      </c>
      <c r="M9" s="2">
        <f t="shared" ref="M9" si="6">SUM(K9+J9)*100/E9</f>
        <v>75</v>
      </c>
      <c r="N9" s="2">
        <f t="shared" ref="N9" si="7">SUM((H9*2)+(I9*3)+(J9*4)+(K9*5))/E9</f>
        <v>4.125</v>
      </c>
    </row>
    <row r="10" spans="1:14" ht="15.75">
      <c r="A10" s="1">
        <v>3</v>
      </c>
      <c r="B10" s="1" t="s">
        <v>16</v>
      </c>
      <c r="C10" s="2" t="s">
        <v>81</v>
      </c>
      <c r="D10" s="2" t="s">
        <v>68</v>
      </c>
      <c r="E10" s="2">
        <v>5</v>
      </c>
      <c r="F10" s="2">
        <v>5</v>
      </c>
      <c r="G10" s="2">
        <v>0</v>
      </c>
      <c r="H10" s="2">
        <v>0</v>
      </c>
      <c r="I10" s="2">
        <v>2</v>
      </c>
      <c r="J10" s="2">
        <v>2</v>
      </c>
      <c r="K10" s="2">
        <v>1</v>
      </c>
      <c r="L10" s="2">
        <f t="shared" si="2"/>
        <v>100</v>
      </c>
      <c r="M10" s="2">
        <f t="shared" si="3"/>
        <v>60</v>
      </c>
      <c r="N10" s="2">
        <f t="shared" si="4"/>
        <v>3.8</v>
      </c>
    </row>
    <row r="11" spans="1:14" ht="15.75">
      <c r="A11" s="1">
        <v>4</v>
      </c>
      <c r="B11" s="1" t="s">
        <v>69</v>
      </c>
      <c r="C11" s="2" t="s">
        <v>81</v>
      </c>
      <c r="D11" s="2" t="s">
        <v>68</v>
      </c>
      <c r="E11" s="2">
        <v>8</v>
      </c>
      <c r="F11" s="2">
        <v>8</v>
      </c>
      <c r="G11" s="2">
        <f t="shared" si="0"/>
        <v>0</v>
      </c>
      <c r="H11" s="2">
        <f t="shared" si="1"/>
        <v>0</v>
      </c>
      <c r="I11" s="2">
        <v>3</v>
      </c>
      <c r="J11" s="2">
        <v>4</v>
      </c>
      <c r="K11" s="2">
        <v>1</v>
      </c>
      <c r="L11" s="2">
        <f t="shared" si="2"/>
        <v>100</v>
      </c>
      <c r="M11" s="2">
        <f t="shared" si="3"/>
        <v>62.5</v>
      </c>
      <c r="N11" s="2">
        <f t="shared" si="4"/>
        <v>3.75</v>
      </c>
    </row>
    <row r="12" spans="1:14" ht="15.75">
      <c r="A12" s="1">
        <v>5</v>
      </c>
      <c r="B12" s="1" t="s">
        <v>83</v>
      </c>
      <c r="C12" s="2" t="s">
        <v>81</v>
      </c>
      <c r="D12" s="2" t="s">
        <v>68</v>
      </c>
      <c r="E12" s="2">
        <v>8</v>
      </c>
      <c r="F12" s="2">
        <v>0</v>
      </c>
      <c r="G12" s="2">
        <v>0</v>
      </c>
      <c r="H12" s="2">
        <f t="shared" si="1"/>
        <v>0</v>
      </c>
      <c r="I12" s="2">
        <v>2</v>
      </c>
      <c r="J12" s="2">
        <v>2</v>
      </c>
      <c r="K12" s="2">
        <v>4</v>
      </c>
      <c r="L12" s="2">
        <f t="shared" si="2"/>
        <v>100</v>
      </c>
      <c r="M12" s="2">
        <f t="shared" si="3"/>
        <v>75</v>
      </c>
      <c r="N12" s="2">
        <f t="shared" si="4"/>
        <v>4.25</v>
      </c>
    </row>
    <row r="13" spans="1:14" ht="15.75">
      <c r="A13" s="1">
        <v>6</v>
      </c>
      <c r="B13" s="1" t="s">
        <v>132</v>
      </c>
      <c r="C13" s="2" t="s">
        <v>81</v>
      </c>
      <c r="D13" s="2" t="s">
        <v>68</v>
      </c>
      <c r="E13" s="2">
        <v>5</v>
      </c>
      <c r="F13" s="2">
        <v>5</v>
      </c>
      <c r="G13" s="2">
        <v>0</v>
      </c>
      <c r="H13" s="2">
        <v>0</v>
      </c>
      <c r="I13" s="2">
        <v>1</v>
      </c>
      <c r="J13" s="2">
        <v>2</v>
      </c>
      <c r="K13" s="2">
        <v>2</v>
      </c>
      <c r="L13" s="2">
        <f t="shared" si="2"/>
        <v>100</v>
      </c>
      <c r="M13" s="2">
        <f t="shared" si="3"/>
        <v>80</v>
      </c>
      <c r="N13" s="2">
        <f t="shared" si="4"/>
        <v>4.2</v>
      </c>
    </row>
    <row r="14" spans="1:14" ht="15.75">
      <c r="A14" s="1">
        <v>7</v>
      </c>
      <c r="B14" s="1" t="s">
        <v>28</v>
      </c>
      <c r="C14" s="2" t="s">
        <v>81</v>
      </c>
      <c r="D14" s="2" t="s">
        <v>68</v>
      </c>
      <c r="E14" s="2">
        <v>6</v>
      </c>
      <c r="F14" s="2">
        <v>6</v>
      </c>
      <c r="G14" s="2">
        <f t="shared" ref="G14" si="8">SUM(E14-F14)</f>
        <v>0</v>
      </c>
      <c r="H14" s="2">
        <f t="shared" ref="H14" si="9">SUM(G14)</f>
        <v>0</v>
      </c>
      <c r="I14" s="2">
        <v>2</v>
      </c>
      <c r="J14" s="2">
        <v>1</v>
      </c>
      <c r="K14" s="2">
        <v>3</v>
      </c>
      <c r="L14" s="2">
        <f t="shared" ref="L14" si="10">SUM(K14+J14+I14)*100/E14</f>
        <v>100</v>
      </c>
      <c r="M14" s="2">
        <f t="shared" ref="M14" si="11">SUM(K14+J14)*100/E14</f>
        <v>66.666666666666671</v>
      </c>
      <c r="N14" s="2">
        <f t="shared" ref="N14" si="12">SUM((H14*2)+(I14*3)+(J14*4)+(K14*5))/E14</f>
        <v>4.166666666666667</v>
      </c>
    </row>
    <row r="15" spans="1:14" ht="15.75">
      <c r="A15" s="1"/>
      <c r="B15" s="6" t="s">
        <v>33</v>
      </c>
      <c r="C15" s="7"/>
      <c r="D15" s="7"/>
      <c r="E15" s="7">
        <f>SUM(E8:E13)</f>
        <v>40</v>
      </c>
      <c r="F15" s="7">
        <f>SUM(F8:F13)</f>
        <v>32</v>
      </c>
      <c r="G15" s="2">
        <f t="shared" si="0"/>
        <v>8</v>
      </c>
      <c r="H15" s="2">
        <f t="shared" si="1"/>
        <v>8</v>
      </c>
      <c r="I15" s="7">
        <f>SUM(I8:I13)</f>
        <v>12</v>
      </c>
      <c r="J15" s="7">
        <f>SUM(J8:J13)</f>
        <v>13</v>
      </c>
      <c r="K15" s="7">
        <f>SUM(K8:K13)</f>
        <v>15</v>
      </c>
      <c r="L15" s="2">
        <f t="shared" si="2"/>
        <v>100</v>
      </c>
      <c r="M15" s="2">
        <f t="shared" si="3"/>
        <v>70</v>
      </c>
      <c r="N15" s="2">
        <f t="shared" si="4"/>
        <v>4.4749999999999996</v>
      </c>
    </row>
    <row r="19" spans="1:14" ht="18.75">
      <c r="A19" s="23" t="s">
        <v>82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</sheetData>
  <mergeCells count="16">
    <mergeCell ref="A19:N19"/>
    <mergeCell ref="A2:N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ageMargins left="0.35433070866141736" right="0.23622047244094491" top="0.74803149606299213" bottom="0.74803149606299213" header="0.31496062992125984" footer="0.31496062992125984"/>
  <pageSetup paperSize="9" scale="90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N38"/>
  <sheetViews>
    <sheetView workbookViewId="0">
      <selection activeCell="J15" sqref="J15"/>
    </sheetView>
  </sheetViews>
  <sheetFormatPr defaultRowHeight="15"/>
  <cols>
    <col min="1" max="1" width="5" customWidth="1"/>
    <col min="2" max="2" width="8.5703125" customWidth="1"/>
    <col min="3" max="3" width="40.7109375" customWidth="1"/>
    <col min="4" max="4" width="12.5703125" customWidth="1"/>
    <col min="5" max="5" width="13.42578125" customWidth="1"/>
    <col min="6" max="6" width="6.28515625" customWidth="1"/>
    <col min="7" max="7" width="10" customWidth="1"/>
    <col min="8" max="11" width="6.42578125" bestFit="1" customWidth="1"/>
    <col min="13" max="13" width="9.5703125" style="13" customWidth="1"/>
    <col min="14" max="14" width="9.85546875" style="11" customWidth="1"/>
  </cols>
  <sheetData>
    <row r="2" spans="1:14" ht="18.75">
      <c r="A2" s="24" t="s">
        <v>88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5" spans="1:14" ht="15.75" customHeight="1">
      <c r="A5" s="28" t="s">
        <v>0</v>
      </c>
      <c r="B5" s="28" t="s">
        <v>1</v>
      </c>
      <c r="C5" s="28" t="s">
        <v>2</v>
      </c>
      <c r="D5" s="28" t="s">
        <v>3</v>
      </c>
      <c r="E5" s="28" t="s">
        <v>4</v>
      </c>
      <c r="F5" s="28" t="s">
        <v>5</v>
      </c>
      <c r="G5" s="28" t="s">
        <v>6</v>
      </c>
      <c r="H5" s="28" t="s">
        <v>7</v>
      </c>
      <c r="I5" s="28" t="s">
        <v>8</v>
      </c>
      <c r="J5" s="28" t="s">
        <v>9</v>
      </c>
      <c r="K5" s="28" t="s">
        <v>10</v>
      </c>
      <c r="L5" s="28" t="s">
        <v>11</v>
      </c>
      <c r="M5" s="30" t="s">
        <v>12</v>
      </c>
      <c r="N5" s="26" t="s">
        <v>13</v>
      </c>
    </row>
    <row r="6" spans="1:14" ht="34.5" customHeight="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31"/>
      <c r="N6" s="27"/>
    </row>
    <row r="7" spans="1:14" ht="15.7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  <c r="J7" s="9">
        <v>10</v>
      </c>
      <c r="K7" s="9">
        <v>11</v>
      </c>
      <c r="L7" s="9">
        <v>12</v>
      </c>
      <c r="M7" s="12">
        <v>13</v>
      </c>
      <c r="N7" s="10">
        <v>14</v>
      </c>
    </row>
    <row r="8" spans="1:14" ht="15.75">
      <c r="A8" s="17">
        <v>1</v>
      </c>
      <c r="B8" s="18" t="s">
        <v>125</v>
      </c>
      <c r="C8" s="18" t="s">
        <v>129</v>
      </c>
      <c r="D8" s="18" t="s">
        <v>62</v>
      </c>
      <c r="E8" s="18">
        <v>11</v>
      </c>
      <c r="F8" s="18">
        <v>11</v>
      </c>
      <c r="G8" s="18">
        <v>0</v>
      </c>
      <c r="H8" s="18">
        <v>0</v>
      </c>
      <c r="I8" s="18">
        <v>4</v>
      </c>
      <c r="J8" s="18">
        <v>6</v>
      </c>
      <c r="K8" s="18">
        <v>1</v>
      </c>
      <c r="L8" s="2">
        <f t="shared" ref="L8:L19" si="0">SUM(K8+J8+I8)*100/E8</f>
        <v>100</v>
      </c>
      <c r="M8" s="4">
        <f t="shared" ref="M8:M19" si="1">SUM(K8+J8)*100/E8</f>
        <v>63.636363636363633</v>
      </c>
      <c r="N8" s="5">
        <f t="shared" ref="N8:N19" si="2">SUM((H8*2)+(I8*3)+(J8*4)+(K8*5))/E8</f>
        <v>3.7272727272727271</v>
      </c>
    </row>
    <row r="9" spans="1:14" ht="15.75">
      <c r="A9" s="17">
        <f>1+A8</f>
        <v>2</v>
      </c>
      <c r="B9" s="18" t="s">
        <v>37</v>
      </c>
      <c r="C9" s="18" t="s">
        <v>129</v>
      </c>
      <c r="D9" s="18" t="s">
        <v>62</v>
      </c>
      <c r="E9" s="18">
        <v>5</v>
      </c>
      <c r="F9" s="18">
        <v>5</v>
      </c>
      <c r="G9" s="18">
        <v>0</v>
      </c>
      <c r="H9" s="18">
        <v>0</v>
      </c>
      <c r="I9" s="18">
        <v>0</v>
      </c>
      <c r="J9" s="18">
        <v>2</v>
      </c>
      <c r="K9" s="18">
        <v>3</v>
      </c>
      <c r="L9" s="2">
        <f t="shared" si="0"/>
        <v>100</v>
      </c>
      <c r="M9" s="4">
        <f t="shared" si="1"/>
        <v>100</v>
      </c>
      <c r="N9" s="5">
        <f t="shared" si="2"/>
        <v>4.5999999999999996</v>
      </c>
    </row>
    <row r="10" spans="1:14" ht="15.75">
      <c r="A10" s="17">
        <f t="shared" ref="A10:A33" si="3">1+A9</f>
        <v>3</v>
      </c>
      <c r="B10" s="18" t="s">
        <v>38</v>
      </c>
      <c r="C10" s="18" t="s">
        <v>130</v>
      </c>
      <c r="D10" s="18" t="s">
        <v>62</v>
      </c>
      <c r="E10" s="18">
        <v>8</v>
      </c>
      <c r="F10" s="18">
        <v>8</v>
      </c>
      <c r="G10" s="18">
        <v>0</v>
      </c>
      <c r="H10" s="18">
        <v>0</v>
      </c>
      <c r="I10" s="18">
        <v>2</v>
      </c>
      <c r="J10" s="18">
        <v>4</v>
      </c>
      <c r="K10" s="18">
        <v>2</v>
      </c>
      <c r="L10" s="2">
        <f t="shared" si="0"/>
        <v>100</v>
      </c>
      <c r="M10" s="4">
        <f t="shared" si="1"/>
        <v>75</v>
      </c>
      <c r="N10" s="5">
        <f t="shared" si="2"/>
        <v>4</v>
      </c>
    </row>
    <row r="11" spans="1:14" ht="15.75">
      <c r="A11" s="17">
        <f t="shared" si="3"/>
        <v>4</v>
      </c>
      <c r="B11" s="18" t="s">
        <v>39</v>
      </c>
      <c r="C11" s="18" t="s">
        <v>130</v>
      </c>
      <c r="D11" s="18" t="s">
        <v>62</v>
      </c>
      <c r="E11" s="18">
        <v>15</v>
      </c>
      <c r="F11" s="18">
        <v>15</v>
      </c>
      <c r="G11" s="18">
        <v>0</v>
      </c>
      <c r="H11" s="18">
        <v>0</v>
      </c>
      <c r="I11" s="18">
        <v>2</v>
      </c>
      <c r="J11" s="18">
        <v>6</v>
      </c>
      <c r="K11" s="18">
        <v>7</v>
      </c>
      <c r="L11" s="2">
        <f t="shared" si="0"/>
        <v>100</v>
      </c>
      <c r="M11" s="4">
        <f t="shared" si="1"/>
        <v>86.666666666666671</v>
      </c>
      <c r="N11" s="5">
        <f t="shared" si="2"/>
        <v>4.333333333333333</v>
      </c>
    </row>
    <row r="12" spans="1:14" ht="15.75">
      <c r="A12" s="17">
        <f t="shared" si="3"/>
        <v>5</v>
      </c>
      <c r="B12" s="18" t="s">
        <v>126</v>
      </c>
      <c r="C12" s="18" t="s">
        <v>130</v>
      </c>
      <c r="D12" s="18" t="s">
        <v>62</v>
      </c>
      <c r="E12" s="18">
        <v>5</v>
      </c>
      <c r="F12" s="18">
        <v>5</v>
      </c>
      <c r="G12" s="18">
        <v>0</v>
      </c>
      <c r="H12" s="18">
        <v>0</v>
      </c>
      <c r="I12" s="18">
        <v>0</v>
      </c>
      <c r="J12" s="18">
        <v>3</v>
      </c>
      <c r="K12" s="18">
        <v>2</v>
      </c>
      <c r="L12" s="2">
        <f t="shared" si="0"/>
        <v>100</v>
      </c>
      <c r="M12" s="4">
        <f t="shared" si="1"/>
        <v>100</v>
      </c>
      <c r="N12" s="5">
        <f t="shared" si="2"/>
        <v>4.4000000000000004</v>
      </c>
    </row>
    <row r="13" spans="1:14" ht="15.75">
      <c r="A13" s="17">
        <f t="shared" si="3"/>
        <v>6</v>
      </c>
      <c r="B13" s="2" t="s">
        <v>40</v>
      </c>
      <c r="C13" s="18" t="s">
        <v>129</v>
      </c>
      <c r="D13" s="18" t="s">
        <v>62</v>
      </c>
      <c r="E13" s="18">
        <v>16</v>
      </c>
      <c r="F13" s="18">
        <v>16</v>
      </c>
      <c r="G13" s="18">
        <v>0</v>
      </c>
      <c r="H13" s="18">
        <v>0</v>
      </c>
      <c r="I13" s="18">
        <v>7</v>
      </c>
      <c r="J13" s="18">
        <v>5</v>
      </c>
      <c r="K13" s="18">
        <v>4</v>
      </c>
      <c r="L13" s="2">
        <f t="shared" si="0"/>
        <v>100</v>
      </c>
      <c r="M13" s="4">
        <f t="shared" si="1"/>
        <v>56.25</v>
      </c>
      <c r="N13" s="5">
        <f t="shared" si="2"/>
        <v>3.8125</v>
      </c>
    </row>
    <row r="14" spans="1:14" ht="15.75">
      <c r="A14" s="17">
        <f t="shared" si="3"/>
        <v>7</v>
      </c>
      <c r="B14" s="2" t="s">
        <v>41</v>
      </c>
      <c r="C14" s="18" t="s">
        <v>129</v>
      </c>
      <c r="D14" s="18" t="s">
        <v>62</v>
      </c>
      <c r="E14" s="18">
        <v>6</v>
      </c>
      <c r="F14" s="18">
        <v>6</v>
      </c>
      <c r="G14" s="18">
        <v>0</v>
      </c>
      <c r="H14" s="18">
        <v>0</v>
      </c>
      <c r="I14" s="18">
        <v>0</v>
      </c>
      <c r="J14" s="18">
        <v>1</v>
      </c>
      <c r="K14" s="18">
        <v>5</v>
      </c>
      <c r="L14" s="2">
        <f t="shared" si="0"/>
        <v>100</v>
      </c>
      <c r="M14" s="4">
        <f t="shared" si="1"/>
        <v>100</v>
      </c>
      <c r="N14" s="5">
        <f t="shared" si="2"/>
        <v>4.833333333333333</v>
      </c>
    </row>
    <row r="15" spans="1:14" ht="15.75">
      <c r="A15" s="17">
        <f t="shared" si="3"/>
        <v>8</v>
      </c>
      <c r="B15" s="2" t="s">
        <v>42</v>
      </c>
      <c r="C15" s="18" t="s">
        <v>129</v>
      </c>
      <c r="D15" s="18" t="s">
        <v>62</v>
      </c>
      <c r="E15" s="18">
        <v>10</v>
      </c>
      <c r="F15" s="18">
        <v>10</v>
      </c>
      <c r="G15" s="18">
        <v>0</v>
      </c>
      <c r="H15" s="18">
        <v>0</v>
      </c>
      <c r="I15" s="18">
        <v>2</v>
      </c>
      <c r="J15" s="18">
        <v>3</v>
      </c>
      <c r="K15" s="18">
        <v>5</v>
      </c>
      <c r="L15" s="2">
        <f t="shared" si="0"/>
        <v>100</v>
      </c>
      <c r="M15" s="4">
        <f t="shared" si="1"/>
        <v>80</v>
      </c>
      <c r="N15" s="5">
        <f t="shared" si="2"/>
        <v>4.3</v>
      </c>
    </row>
    <row r="16" spans="1:14" ht="15.75">
      <c r="A16" s="17">
        <f t="shared" si="3"/>
        <v>9</v>
      </c>
      <c r="B16" s="2" t="s">
        <v>43</v>
      </c>
      <c r="C16" s="18" t="s">
        <v>129</v>
      </c>
      <c r="D16" s="18" t="s">
        <v>62</v>
      </c>
      <c r="E16" s="18">
        <v>11</v>
      </c>
      <c r="F16" s="18">
        <v>11</v>
      </c>
      <c r="G16" s="18">
        <v>0</v>
      </c>
      <c r="H16" s="18">
        <v>0</v>
      </c>
      <c r="I16" s="18">
        <v>6</v>
      </c>
      <c r="J16" s="18">
        <v>5</v>
      </c>
      <c r="K16" s="18">
        <v>0</v>
      </c>
      <c r="L16" s="2">
        <f t="shared" si="0"/>
        <v>100</v>
      </c>
      <c r="M16" s="4">
        <f t="shared" si="1"/>
        <v>45.454545454545453</v>
      </c>
      <c r="N16" s="5">
        <f t="shared" si="2"/>
        <v>3.4545454545454546</v>
      </c>
    </row>
    <row r="17" spans="1:14" ht="15.75">
      <c r="A17" s="17">
        <f t="shared" si="3"/>
        <v>10</v>
      </c>
      <c r="B17" s="2" t="s">
        <v>14</v>
      </c>
      <c r="C17" s="18" t="s">
        <v>85</v>
      </c>
      <c r="D17" s="18" t="s">
        <v>68</v>
      </c>
      <c r="E17" s="18">
        <v>14</v>
      </c>
      <c r="F17" s="18">
        <v>14</v>
      </c>
      <c r="G17" s="18">
        <v>0</v>
      </c>
      <c r="H17" s="18">
        <v>0</v>
      </c>
      <c r="I17" s="18">
        <v>4</v>
      </c>
      <c r="J17" s="18">
        <v>7</v>
      </c>
      <c r="K17" s="18">
        <v>3</v>
      </c>
      <c r="L17" s="2">
        <f t="shared" si="0"/>
        <v>100</v>
      </c>
      <c r="M17" s="4">
        <f t="shared" si="1"/>
        <v>71.428571428571431</v>
      </c>
      <c r="N17" s="5">
        <f t="shared" si="2"/>
        <v>3.9285714285714284</v>
      </c>
    </row>
    <row r="18" spans="1:14" ht="15.75">
      <c r="A18" s="17">
        <f t="shared" si="3"/>
        <v>11</v>
      </c>
      <c r="B18" s="2" t="s">
        <v>131</v>
      </c>
      <c r="C18" s="18" t="s">
        <v>124</v>
      </c>
      <c r="D18" s="18" t="s">
        <v>62</v>
      </c>
      <c r="E18" s="18">
        <v>7</v>
      </c>
      <c r="F18" s="18">
        <v>7</v>
      </c>
      <c r="G18" s="18">
        <v>0</v>
      </c>
      <c r="H18" s="18">
        <v>0</v>
      </c>
      <c r="I18" s="18">
        <v>1</v>
      </c>
      <c r="J18" s="18">
        <v>3</v>
      </c>
      <c r="K18" s="18">
        <v>3</v>
      </c>
      <c r="L18" s="2">
        <f t="shared" si="0"/>
        <v>100</v>
      </c>
      <c r="M18" s="4">
        <f t="shared" si="1"/>
        <v>85.714285714285708</v>
      </c>
      <c r="N18" s="5">
        <f t="shared" si="2"/>
        <v>4.2857142857142856</v>
      </c>
    </row>
    <row r="19" spans="1:14" ht="15.75">
      <c r="A19" s="17">
        <f t="shared" si="3"/>
        <v>12</v>
      </c>
      <c r="B19" s="2" t="s">
        <v>16</v>
      </c>
      <c r="C19" s="18" t="s">
        <v>85</v>
      </c>
      <c r="D19" s="18" t="s">
        <v>68</v>
      </c>
      <c r="E19" s="18">
        <v>5</v>
      </c>
      <c r="F19" s="18">
        <v>5</v>
      </c>
      <c r="G19" s="18">
        <v>0</v>
      </c>
      <c r="H19" s="18">
        <v>0</v>
      </c>
      <c r="I19" s="18">
        <v>2</v>
      </c>
      <c r="J19" s="18">
        <v>2</v>
      </c>
      <c r="K19" s="18">
        <v>1</v>
      </c>
      <c r="L19" s="2">
        <f t="shared" si="0"/>
        <v>100</v>
      </c>
      <c r="M19" s="4">
        <f t="shared" si="1"/>
        <v>60</v>
      </c>
      <c r="N19" s="5">
        <f t="shared" si="2"/>
        <v>3.8</v>
      </c>
    </row>
    <row r="20" spans="1:14" ht="15.75">
      <c r="A20" s="17">
        <f t="shared" si="3"/>
        <v>13</v>
      </c>
      <c r="B20" s="1" t="s">
        <v>72</v>
      </c>
      <c r="C20" s="2" t="s">
        <v>124</v>
      </c>
      <c r="D20" s="2" t="s">
        <v>62</v>
      </c>
      <c r="E20" s="2">
        <v>13</v>
      </c>
      <c r="F20" s="2">
        <v>13</v>
      </c>
      <c r="G20" s="2">
        <f t="shared" ref="G20:G32" si="4">SUM(E20-F20)</f>
        <v>0</v>
      </c>
      <c r="H20" s="2">
        <f t="shared" ref="H20:H32" si="5">SUM(G20)</f>
        <v>0</v>
      </c>
      <c r="I20" s="2">
        <v>3</v>
      </c>
      <c r="J20" s="2">
        <v>5</v>
      </c>
      <c r="K20" s="2">
        <v>5</v>
      </c>
      <c r="L20" s="2">
        <f t="shared" ref="L20:L34" si="6">SUM(K20+J20+I20)*100/E20</f>
        <v>100</v>
      </c>
      <c r="M20" s="4">
        <f t="shared" ref="M20:M34" si="7">SUM(K20+J20)*100/E20</f>
        <v>76.92307692307692</v>
      </c>
      <c r="N20" s="5">
        <f t="shared" ref="N20:N34" si="8">SUM((H20*2)+(I20*3)+(J20*4)+(K20*5))/E20</f>
        <v>4.1538461538461542</v>
      </c>
    </row>
    <row r="21" spans="1:14" ht="15.75">
      <c r="A21" s="17">
        <f t="shared" si="3"/>
        <v>14</v>
      </c>
      <c r="B21" s="1" t="s">
        <v>17</v>
      </c>
      <c r="C21" s="2" t="s">
        <v>124</v>
      </c>
      <c r="D21" s="2" t="s">
        <v>62</v>
      </c>
      <c r="E21" s="2">
        <v>5</v>
      </c>
      <c r="F21" s="2">
        <v>5</v>
      </c>
      <c r="G21" s="2">
        <f t="shared" si="4"/>
        <v>0</v>
      </c>
      <c r="H21" s="2">
        <f t="shared" si="5"/>
        <v>0</v>
      </c>
      <c r="I21" s="2">
        <v>2</v>
      </c>
      <c r="J21" s="2">
        <v>2</v>
      </c>
      <c r="K21" s="2">
        <v>1</v>
      </c>
      <c r="L21" s="2">
        <f t="shared" si="6"/>
        <v>100</v>
      </c>
      <c r="M21" s="4">
        <f t="shared" si="7"/>
        <v>60</v>
      </c>
      <c r="N21" s="5">
        <f t="shared" si="8"/>
        <v>3.8</v>
      </c>
    </row>
    <row r="22" spans="1:14" ht="15.75">
      <c r="A22" s="17">
        <f t="shared" si="3"/>
        <v>15</v>
      </c>
      <c r="B22" s="1" t="s">
        <v>127</v>
      </c>
      <c r="C22" s="2" t="s">
        <v>124</v>
      </c>
      <c r="D22" s="2" t="s">
        <v>62</v>
      </c>
      <c r="E22" s="2">
        <v>13</v>
      </c>
      <c r="F22" s="2">
        <v>13</v>
      </c>
      <c r="G22" s="2">
        <v>0</v>
      </c>
      <c r="H22" s="2">
        <v>0</v>
      </c>
      <c r="I22" s="2">
        <v>6</v>
      </c>
      <c r="J22" s="2">
        <v>3</v>
      </c>
      <c r="K22" s="2">
        <v>4</v>
      </c>
      <c r="L22" s="2">
        <f t="shared" si="6"/>
        <v>100</v>
      </c>
      <c r="M22" s="4">
        <f t="shared" si="7"/>
        <v>53.846153846153847</v>
      </c>
      <c r="N22" s="5">
        <f t="shared" si="8"/>
        <v>3.8461538461538463</v>
      </c>
    </row>
    <row r="23" spans="1:14" ht="15.75">
      <c r="A23" s="17">
        <f t="shared" si="3"/>
        <v>16</v>
      </c>
      <c r="B23" s="1" t="s">
        <v>20</v>
      </c>
      <c r="C23" s="2" t="s">
        <v>85</v>
      </c>
      <c r="D23" s="2" t="s">
        <v>62</v>
      </c>
      <c r="E23" s="2">
        <v>10</v>
      </c>
      <c r="F23" s="2">
        <v>10</v>
      </c>
      <c r="G23" s="2">
        <f t="shared" si="4"/>
        <v>0</v>
      </c>
      <c r="H23" s="2">
        <f t="shared" si="5"/>
        <v>0</v>
      </c>
      <c r="I23" s="2">
        <v>6</v>
      </c>
      <c r="J23" s="2">
        <v>1</v>
      </c>
      <c r="K23" s="2">
        <v>3</v>
      </c>
      <c r="L23" s="2">
        <f t="shared" si="6"/>
        <v>100</v>
      </c>
      <c r="M23" s="4">
        <f t="shared" si="7"/>
        <v>40</v>
      </c>
      <c r="N23" s="5">
        <f t="shared" si="8"/>
        <v>3.7</v>
      </c>
    </row>
    <row r="24" spans="1:14" ht="15.75">
      <c r="A24" s="17">
        <f t="shared" si="3"/>
        <v>17</v>
      </c>
      <c r="B24" s="1" t="s">
        <v>21</v>
      </c>
      <c r="C24" s="2" t="s">
        <v>124</v>
      </c>
      <c r="D24" s="2" t="s">
        <v>64</v>
      </c>
      <c r="E24" s="2">
        <v>8</v>
      </c>
      <c r="F24" s="2">
        <v>8</v>
      </c>
      <c r="G24" s="2">
        <f t="shared" si="4"/>
        <v>0</v>
      </c>
      <c r="H24" s="2">
        <f t="shared" si="5"/>
        <v>0</v>
      </c>
      <c r="I24" s="2">
        <v>2</v>
      </c>
      <c r="J24" s="2">
        <v>3</v>
      </c>
      <c r="K24" s="2">
        <v>3</v>
      </c>
      <c r="L24" s="2">
        <f t="shared" si="6"/>
        <v>100</v>
      </c>
      <c r="M24" s="4">
        <f t="shared" si="7"/>
        <v>75</v>
      </c>
      <c r="N24" s="5">
        <f t="shared" si="8"/>
        <v>4.125</v>
      </c>
    </row>
    <row r="25" spans="1:14" ht="15.75">
      <c r="A25" s="17">
        <f t="shared" si="3"/>
        <v>18</v>
      </c>
      <c r="B25" s="1" t="s">
        <v>22</v>
      </c>
      <c r="C25" s="2" t="s">
        <v>87</v>
      </c>
      <c r="D25" s="2" t="s">
        <v>64</v>
      </c>
      <c r="E25" s="2">
        <v>5</v>
      </c>
      <c r="F25" s="2">
        <v>5</v>
      </c>
      <c r="G25" s="2">
        <f t="shared" si="4"/>
        <v>0</v>
      </c>
      <c r="H25" s="2">
        <f t="shared" si="5"/>
        <v>0</v>
      </c>
      <c r="I25" s="2">
        <v>2</v>
      </c>
      <c r="J25" s="2">
        <v>2</v>
      </c>
      <c r="K25" s="2">
        <v>1</v>
      </c>
      <c r="L25" s="2">
        <f t="shared" si="6"/>
        <v>100</v>
      </c>
      <c r="M25" s="4">
        <f t="shared" si="7"/>
        <v>60</v>
      </c>
      <c r="N25" s="5">
        <f t="shared" si="8"/>
        <v>3.8</v>
      </c>
    </row>
    <row r="26" spans="1:14" ht="15.75">
      <c r="A26" s="17">
        <f t="shared" si="3"/>
        <v>19</v>
      </c>
      <c r="B26" s="1" t="s">
        <v>132</v>
      </c>
      <c r="C26" s="2" t="s">
        <v>85</v>
      </c>
      <c r="D26" s="2" t="s">
        <v>68</v>
      </c>
      <c r="E26" s="2">
        <v>5</v>
      </c>
      <c r="F26" s="2">
        <v>5</v>
      </c>
      <c r="G26" s="2">
        <v>0</v>
      </c>
      <c r="H26" s="2">
        <v>0</v>
      </c>
      <c r="I26" s="2">
        <v>2</v>
      </c>
      <c r="J26" s="2">
        <v>3</v>
      </c>
      <c r="K26" s="2">
        <v>0</v>
      </c>
      <c r="L26" s="2">
        <f t="shared" si="6"/>
        <v>100</v>
      </c>
      <c r="M26" s="4">
        <f t="shared" si="7"/>
        <v>60</v>
      </c>
      <c r="N26" s="5">
        <f t="shared" si="8"/>
        <v>3.6</v>
      </c>
    </row>
    <row r="27" spans="1:14" ht="15.75">
      <c r="A27" s="17">
        <f t="shared" si="3"/>
        <v>20</v>
      </c>
      <c r="B27" s="1" t="s">
        <v>24</v>
      </c>
      <c r="C27" s="2" t="s">
        <v>87</v>
      </c>
      <c r="D27" s="2" t="s">
        <v>64</v>
      </c>
      <c r="E27" s="2">
        <v>10</v>
      </c>
      <c r="F27" s="2">
        <v>10</v>
      </c>
      <c r="G27" s="2">
        <v>0</v>
      </c>
      <c r="H27" s="2">
        <v>0</v>
      </c>
      <c r="I27" s="2">
        <v>4</v>
      </c>
      <c r="J27" s="2">
        <v>4</v>
      </c>
      <c r="K27" s="2">
        <v>2</v>
      </c>
      <c r="L27" s="2">
        <f t="shared" si="6"/>
        <v>100</v>
      </c>
      <c r="M27" s="4">
        <f t="shared" si="7"/>
        <v>60</v>
      </c>
      <c r="N27" s="5">
        <f t="shared" si="8"/>
        <v>3.8</v>
      </c>
    </row>
    <row r="28" spans="1:14" ht="15.75">
      <c r="A28" s="17">
        <f t="shared" si="3"/>
        <v>21</v>
      </c>
      <c r="B28" s="1" t="s">
        <v>25</v>
      </c>
      <c r="C28" s="2" t="s">
        <v>124</v>
      </c>
      <c r="D28" s="2" t="s">
        <v>62</v>
      </c>
      <c r="E28" s="2">
        <v>9</v>
      </c>
      <c r="F28" s="2">
        <v>9</v>
      </c>
      <c r="G28" s="2">
        <f t="shared" si="4"/>
        <v>0</v>
      </c>
      <c r="H28" s="2">
        <f t="shared" si="5"/>
        <v>0</v>
      </c>
      <c r="I28" s="2">
        <v>1</v>
      </c>
      <c r="J28" s="2">
        <v>3</v>
      </c>
      <c r="K28" s="2">
        <v>5</v>
      </c>
      <c r="L28" s="2">
        <f t="shared" si="6"/>
        <v>100</v>
      </c>
      <c r="M28" s="4">
        <f t="shared" si="7"/>
        <v>88.888888888888886</v>
      </c>
      <c r="N28" s="5">
        <f t="shared" si="8"/>
        <v>4.4444444444444446</v>
      </c>
    </row>
    <row r="29" spans="1:14" ht="15.75">
      <c r="A29" s="17">
        <f t="shared" si="3"/>
        <v>22</v>
      </c>
      <c r="B29" s="1" t="s">
        <v>26</v>
      </c>
      <c r="C29" s="2" t="s">
        <v>86</v>
      </c>
      <c r="D29" s="2" t="s">
        <v>62</v>
      </c>
      <c r="E29" s="2">
        <v>8</v>
      </c>
      <c r="F29" s="2">
        <v>8</v>
      </c>
      <c r="G29" s="2">
        <f t="shared" si="4"/>
        <v>0</v>
      </c>
      <c r="H29" s="2">
        <f t="shared" si="5"/>
        <v>0</v>
      </c>
      <c r="I29" s="2">
        <v>2</v>
      </c>
      <c r="J29" s="2">
        <v>3</v>
      </c>
      <c r="K29" s="2">
        <v>3</v>
      </c>
      <c r="L29" s="2">
        <f t="shared" si="6"/>
        <v>100</v>
      </c>
      <c r="M29" s="4">
        <f t="shared" si="7"/>
        <v>75</v>
      </c>
      <c r="N29" s="5">
        <f t="shared" si="8"/>
        <v>4.125</v>
      </c>
    </row>
    <row r="30" spans="1:14" ht="15.75">
      <c r="A30" s="17">
        <f t="shared" si="3"/>
        <v>23</v>
      </c>
      <c r="B30" s="1" t="s">
        <v>27</v>
      </c>
      <c r="C30" s="2" t="s">
        <v>85</v>
      </c>
      <c r="D30" s="2" t="s">
        <v>68</v>
      </c>
      <c r="E30" s="2">
        <v>5</v>
      </c>
      <c r="F30" s="2">
        <v>5</v>
      </c>
      <c r="G30" s="2">
        <v>0</v>
      </c>
      <c r="H30" s="2">
        <v>0</v>
      </c>
      <c r="I30" s="2">
        <v>1</v>
      </c>
      <c r="J30" s="2">
        <v>1</v>
      </c>
      <c r="K30" s="2">
        <v>3</v>
      </c>
      <c r="L30" s="2">
        <f t="shared" si="6"/>
        <v>100</v>
      </c>
      <c r="M30" s="4">
        <f t="shared" si="7"/>
        <v>80</v>
      </c>
      <c r="N30" s="5">
        <f t="shared" si="8"/>
        <v>4.4000000000000004</v>
      </c>
    </row>
    <row r="31" spans="1:14" ht="15.75">
      <c r="A31" s="17">
        <f t="shared" si="3"/>
        <v>24</v>
      </c>
      <c r="B31" s="1" t="s">
        <v>28</v>
      </c>
      <c r="C31" s="2" t="s">
        <v>85</v>
      </c>
      <c r="D31" s="2" t="s">
        <v>68</v>
      </c>
      <c r="E31" s="2">
        <v>14</v>
      </c>
      <c r="F31" s="2">
        <v>14</v>
      </c>
      <c r="G31" s="2">
        <v>0</v>
      </c>
      <c r="H31" s="2">
        <v>0</v>
      </c>
      <c r="I31" s="2">
        <v>8</v>
      </c>
      <c r="J31" s="2">
        <v>2</v>
      </c>
      <c r="K31" s="2">
        <v>4</v>
      </c>
      <c r="L31" s="2">
        <f t="shared" si="6"/>
        <v>100</v>
      </c>
      <c r="M31" s="4">
        <f t="shared" si="7"/>
        <v>42.857142857142854</v>
      </c>
      <c r="N31" s="5">
        <f t="shared" si="8"/>
        <v>3.7142857142857144</v>
      </c>
    </row>
    <row r="32" spans="1:14" ht="15.75">
      <c r="A32" s="17">
        <f t="shared" si="3"/>
        <v>25</v>
      </c>
      <c r="B32" s="1" t="s">
        <v>78</v>
      </c>
      <c r="C32" s="2" t="s">
        <v>87</v>
      </c>
      <c r="D32" s="2" t="s">
        <v>64</v>
      </c>
      <c r="E32" s="2">
        <v>12</v>
      </c>
      <c r="F32" s="2">
        <v>12</v>
      </c>
      <c r="G32" s="2">
        <f t="shared" si="4"/>
        <v>0</v>
      </c>
      <c r="H32" s="2">
        <f t="shared" si="5"/>
        <v>0</v>
      </c>
      <c r="I32" s="2">
        <v>4</v>
      </c>
      <c r="J32" s="2">
        <v>6</v>
      </c>
      <c r="K32" s="2">
        <v>2</v>
      </c>
      <c r="L32" s="2">
        <f t="shared" si="6"/>
        <v>100</v>
      </c>
      <c r="M32" s="4">
        <f t="shared" si="7"/>
        <v>66.666666666666671</v>
      </c>
      <c r="N32" s="5">
        <f t="shared" si="8"/>
        <v>3.8333333333333335</v>
      </c>
    </row>
    <row r="33" spans="1:14" ht="15.75">
      <c r="A33" s="17">
        <f t="shared" si="3"/>
        <v>26</v>
      </c>
      <c r="B33" s="1" t="s">
        <v>79</v>
      </c>
      <c r="C33" s="2" t="s">
        <v>85</v>
      </c>
      <c r="D33" s="2" t="s">
        <v>68</v>
      </c>
      <c r="E33" s="2">
        <v>8</v>
      </c>
      <c r="F33" s="2">
        <v>8</v>
      </c>
      <c r="G33" s="2">
        <v>0</v>
      </c>
      <c r="H33" s="2">
        <v>0</v>
      </c>
      <c r="I33" s="2">
        <v>6</v>
      </c>
      <c r="J33" s="2">
        <v>2</v>
      </c>
      <c r="K33" s="2">
        <v>0</v>
      </c>
      <c r="L33" s="2">
        <f t="shared" si="6"/>
        <v>100</v>
      </c>
      <c r="M33" s="4">
        <f t="shared" si="7"/>
        <v>25</v>
      </c>
      <c r="N33" s="5">
        <f t="shared" si="8"/>
        <v>3.25</v>
      </c>
    </row>
    <row r="34" spans="1:14" ht="15.75">
      <c r="A34" s="1"/>
      <c r="B34" s="6" t="s">
        <v>33</v>
      </c>
      <c r="C34" s="7"/>
      <c r="D34" s="7"/>
      <c r="E34" s="7">
        <f>SUM(E8:E33)</f>
        <v>238</v>
      </c>
      <c r="F34" s="7">
        <f t="shared" ref="F34:K34" si="9">SUM(F8:F33)</f>
        <v>238</v>
      </c>
      <c r="G34" s="7">
        <f t="shared" si="9"/>
        <v>0</v>
      </c>
      <c r="H34" s="7">
        <f t="shared" si="9"/>
        <v>0</v>
      </c>
      <c r="I34" s="7">
        <f t="shared" si="9"/>
        <v>79</v>
      </c>
      <c r="J34" s="7">
        <f t="shared" si="9"/>
        <v>87</v>
      </c>
      <c r="K34" s="7">
        <f t="shared" si="9"/>
        <v>72</v>
      </c>
      <c r="L34" s="2">
        <f t="shared" si="6"/>
        <v>100</v>
      </c>
      <c r="M34" s="4">
        <f t="shared" si="7"/>
        <v>66.806722689075627</v>
      </c>
      <c r="N34" s="5">
        <f t="shared" si="8"/>
        <v>3.9705882352941178</v>
      </c>
    </row>
    <row r="38" spans="1:14" ht="18.75">
      <c r="A38" s="23" t="s">
        <v>84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</row>
  </sheetData>
  <mergeCells count="16">
    <mergeCell ref="N5:N6"/>
    <mergeCell ref="A38:N38"/>
    <mergeCell ref="A2:N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35433070866141736" right="0.23622047244094491" top="0.41" bottom="0.35" header="0.31496062992125984" footer="0.31496062992125984"/>
  <pageSetup paperSize="9" scale="85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N21"/>
  <sheetViews>
    <sheetView workbookViewId="0">
      <selection activeCell="C20" sqref="C20"/>
    </sheetView>
  </sheetViews>
  <sheetFormatPr defaultRowHeight="15"/>
  <cols>
    <col min="1" max="1" width="5" customWidth="1"/>
    <col min="2" max="2" width="8.5703125" customWidth="1"/>
    <col min="3" max="3" width="34" customWidth="1"/>
    <col min="4" max="4" width="12.5703125" customWidth="1"/>
    <col min="5" max="5" width="13.42578125" customWidth="1"/>
    <col min="6" max="6" width="6.28515625" customWidth="1"/>
    <col min="7" max="7" width="10.42578125" customWidth="1"/>
    <col min="8" max="8" width="6.42578125" customWidth="1"/>
    <col min="9" max="11" width="6.42578125" bestFit="1" customWidth="1"/>
    <col min="13" max="13" width="9.5703125" customWidth="1"/>
    <col min="14" max="14" width="9.85546875" customWidth="1"/>
  </cols>
  <sheetData>
    <row r="2" spans="1:14" ht="18.75">
      <c r="A2" s="24" t="s">
        <v>89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5" spans="1:14" ht="15.75" customHeight="1">
      <c r="A5" s="25" t="s">
        <v>0</v>
      </c>
      <c r="B5" s="25" t="s">
        <v>1</v>
      </c>
      <c r="C5" s="25" t="s">
        <v>2</v>
      </c>
      <c r="D5" s="25" t="s">
        <v>3</v>
      </c>
      <c r="E5" s="25" t="s">
        <v>4</v>
      </c>
      <c r="F5" s="25" t="s">
        <v>5</v>
      </c>
      <c r="G5" s="25" t="s">
        <v>6</v>
      </c>
      <c r="H5" s="25" t="s">
        <v>7</v>
      </c>
      <c r="I5" s="25" t="s">
        <v>8</v>
      </c>
      <c r="J5" s="25" t="s">
        <v>9</v>
      </c>
      <c r="K5" s="25" t="s">
        <v>10</v>
      </c>
      <c r="L5" s="25" t="s">
        <v>11</v>
      </c>
      <c r="M5" s="25" t="s">
        <v>12</v>
      </c>
      <c r="N5" s="25" t="s">
        <v>13</v>
      </c>
    </row>
    <row r="6" spans="1:14" ht="34.5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15.75">
      <c r="A7" s="1">
        <v>1</v>
      </c>
      <c r="B7" s="1" t="s">
        <v>20</v>
      </c>
      <c r="C7" s="2" t="s">
        <v>139</v>
      </c>
      <c r="D7" s="2" t="s">
        <v>64</v>
      </c>
      <c r="E7" s="2">
        <v>22</v>
      </c>
      <c r="F7" s="2">
        <v>22</v>
      </c>
      <c r="G7" s="2">
        <f t="shared" ref="G7:G16" si="0">SUM(E7-F7)</f>
        <v>0</v>
      </c>
      <c r="H7" s="2">
        <f t="shared" ref="H7:H15" si="1">SUM(E7-F7)</f>
        <v>0</v>
      </c>
      <c r="I7" s="2">
        <v>18</v>
      </c>
      <c r="J7" s="2">
        <v>2</v>
      </c>
      <c r="K7" s="2">
        <v>2</v>
      </c>
      <c r="L7" s="2">
        <f t="shared" ref="L7:L16" si="2">SUM(K7+J7+I7)*100/E7</f>
        <v>100</v>
      </c>
      <c r="M7" s="3">
        <f t="shared" ref="M7:M17" si="3">SUM(K7+J7)*100/E7</f>
        <v>18.181818181818183</v>
      </c>
      <c r="N7" s="3">
        <f t="shared" ref="N7:N17" si="4">SUM((H7*2)+(I7*3)+(J7*4)+(K7*5))/E7</f>
        <v>3.2727272727272729</v>
      </c>
    </row>
    <row r="8" spans="1:14" ht="15.75">
      <c r="A8" s="1">
        <v>2</v>
      </c>
      <c r="B8" s="1" t="s">
        <v>21</v>
      </c>
      <c r="C8" s="2" t="s">
        <v>74</v>
      </c>
      <c r="D8" s="2" t="s">
        <v>64</v>
      </c>
      <c r="E8" s="2">
        <v>27</v>
      </c>
      <c r="F8" s="2">
        <v>27</v>
      </c>
      <c r="G8" s="2">
        <f t="shared" si="0"/>
        <v>0</v>
      </c>
      <c r="H8" s="2">
        <f t="shared" si="1"/>
        <v>0</v>
      </c>
      <c r="I8" s="2">
        <v>9</v>
      </c>
      <c r="J8" s="2">
        <v>10</v>
      </c>
      <c r="K8" s="2">
        <v>8</v>
      </c>
      <c r="L8" s="2">
        <f t="shared" si="2"/>
        <v>100</v>
      </c>
      <c r="M8" s="3">
        <f t="shared" si="3"/>
        <v>66.666666666666671</v>
      </c>
      <c r="N8" s="3">
        <f t="shared" si="4"/>
        <v>3.9629629629629628</v>
      </c>
    </row>
    <row r="9" spans="1:14" ht="15.75">
      <c r="A9" s="1">
        <v>3</v>
      </c>
      <c r="B9" s="1" t="s">
        <v>22</v>
      </c>
      <c r="C9" s="2" t="s">
        <v>74</v>
      </c>
      <c r="D9" s="2" t="s">
        <v>64</v>
      </c>
      <c r="E9" s="2">
        <v>24</v>
      </c>
      <c r="F9" s="2">
        <v>24</v>
      </c>
      <c r="G9" s="2">
        <f t="shared" si="0"/>
        <v>0</v>
      </c>
      <c r="H9" s="2">
        <f t="shared" si="1"/>
        <v>0</v>
      </c>
      <c r="I9" s="2">
        <v>15</v>
      </c>
      <c r="J9" s="2">
        <v>4</v>
      </c>
      <c r="K9" s="2">
        <v>5</v>
      </c>
      <c r="L9" s="3">
        <f t="shared" si="2"/>
        <v>100</v>
      </c>
      <c r="M9" s="3">
        <f t="shared" si="3"/>
        <v>37.5</v>
      </c>
      <c r="N9" s="3">
        <f t="shared" si="4"/>
        <v>3.5833333333333335</v>
      </c>
    </row>
    <row r="10" spans="1:14" ht="15.75">
      <c r="A10" s="1">
        <v>4</v>
      </c>
      <c r="B10" s="1" t="s">
        <v>23</v>
      </c>
      <c r="C10" s="2" t="s">
        <v>139</v>
      </c>
      <c r="D10" s="2" t="s">
        <v>64</v>
      </c>
      <c r="E10" s="2">
        <v>29</v>
      </c>
      <c r="F10" s="2">
        <v>29</v>
      </c>
      <c r="G10" s="2">
        <v>0</v>
      </c>
      <c r="H10" s="2">
        <v>0</v>
      </c>
      <c r="I10" s="2">
        <v>23</v>
      </c>
      <c r="J10" s="2">
        <v>4</v>
      </c>
      <c r="K10" s="2">
        <v>2</v>
      </c>
      <c r="L10" s="3">
        <f t="shared" si="2"/>
        <v>100</v>
      </c>
      <c r="M10" s="3">
        <f t="shared" si="3"/>
        <v>20.689655172413794</v>
      </c>
      <c r="N10" s="3">
        <f t="shared" si="4"/>
        <v>3.2758620689655173</v>
      </c>
    </row>
    <row r="11" spans="1:14" ht="15.75">
      <c r="A11" s="1">
        <v>5</v>
      </c>
      <c r="B11" s="1" t="s">
        <v>24</v>
      </c>
      <c r="C11" s="2" t="s">
        <v>139</v>
      </c>
      <c r="D11" s="2" t="s">
        <v>64</v>
      </c>
      <c r="E11" s="2">
        <v>30</v>
      </c>
      <c r="F11" s="2">
        <v>30</v>
      </c>
      <c r="G11" s="2">
        <f t="shared" si="0"/>
        <v>0</v>
      </c>
      <c r="H11" s="2">
        <f t="shared" si="1"/>
        <v>0</v>
      </c>
      <c r="I11" s="2">
        <v>22</v>
      </c>
      <c r="J11" s="2">
        <v>4</v>
      </c>
      <c r="K11" s="2">
        <v>4</v>
      </c>
      <c r="L11" s="2">
        <f t="shared" si="2"/>
        <v>100</v>
      </c>
      <c r="M11" s="3">
        <f t="shared" si="3"/>
        <v>26.666666666666668</v>
      </c>
      <c r="N11" s="3">
        <f t="shared" si="4"/>
        <v>3.4</v>
      </c>
    </row>
    <row r="12" spans="1:14" ht="15.75">
      <c r="A12" s="1">
        <v>6</v>
      </c>
      <c r="B12" s="1" t="s">
        <v>25</v>
      </c>
      <c r="C12" s="2" t="s">
        <v>139</v>
      </c>
      <c r="D12" s="2" t="s">
        <v>64</v>
      </c>
      <c r="E12" s="2">
        <v>27</v>
      </c>
      <c r="F12" s="2">
        <v>27</v>
      </c>
      <c r="G12" s="2">
        <f t="shared" si="0"/>
        <v>0</v>
      </c>
      <c r="H12" s="2">
        <f t="shared" si="1"/>
        <v>0</v>
      </c>
      <c r="I12" s="2">
        <v>20</v>
      </c>
      <c r="J12" s="2">
        <v>4</v>
      </c>
      <c r="K12" s="2">
        <v>3</v>
      </c>
      <c r="L12" s="2">
        <f t="shared" si="2"/>
        <v>100</v>
      </c>
      <c r="M12" s="3">
        <f t="shared" si="3"/>
        <v>25.925925925925927</v>
      </c>
      <c r="N12" s="3">
        <f t="shared" si="4"/>
        <v>3.3703703703703702</v>
      </c>
    </row>
    <row r="13" spans="1:14" ht="15.75">
      <c r="A13" s="1">
        <v>7</v>
      </c>
      <c r="B13" s="1" t="s">
        <v>27</v>
      </c>
      <c r="C13" s="2" t="s">
        <v>91</v>
      </c>
      <c r="D13" s="2" t="s">
        <v>62</v>
      </c>
      <c r="E13" s="2">
        <v>31</v>
      </c>
      <c r="F13" s="2">
        <v>31</v>
      </c>
      <c r="G13" s="2">
        <f t="shared" si="0"/>
        <v>0</v>
      </c>
      <c r="H13" s="2">
        <f t="shared" si="1"/>
        <v>0</v>
      </c>
      <c r="I13" s="2">
        <v>16</v>
      </c>
      <c r="J13" s="2">
        <v>12</v>
      </c>
      <c r="K13" s="2">
        <v>3</v>
      </c>
      <c r="L13" s="3">
        <f t="shared" si="2"/>
        <v>100</v>
      </c>
      <c r="M13" s="3">
        <f t="shared" si="3"/>
        <v>48.387096774193552</v>
      </c>
      <c r="N13" s="3">
        <f t="shared" si="4"/>
        <v>3.5806451612903225</v>
      </c>
    </row>
    <row r="14" spans="1:14" ht="15.75">
      <c r="A14" s="1">
        <v>8</v>
      </c>
      <c r="B14" s="1" t="s">
        <v>28</v>
      </c>
      <c r="C14" s="2" t="s">
        <v>74</v>
      </c>
      <c r="D14" s="2" t="s">
        <v>64</v>
      </c>
      <c r="E14" s="2">
        <v>23</v>
      </c>
      <c r="F14" s="2">
        <v>23</v>
      </c>
      <c r="G14" s="2">
        <f t="shared" si="0"/>
        <v>0</v>
      </c>
      <c r="H14" s="2">
        <f t="shared" si="1"/>
        <v>0</v>
      </c>
      <c r="I14" s="2">
        <v>15</v>
      </c>
      <c r="J14" s="2">
        <v>5</v>
      </c>
      <c r="K14" s="2">
        <v>8</v>
      </c>
      <c r="L14" s="2">
        <f t="shared" si="2"/>
        <v>121.73913043478261</v>
      </c>
      <c r="M14" s="3">
        <f t="shared" si="3"/>
        <v>56.521739130434781</v>
      </c>
      <c r="N14" s="3">
        <f t="shared" si="4"/>
        <v>4.5652173913043477</v>
      </c>
    </row>
    <row r="15" spans="1:14" ht="15.75">
      <c r="A15" s="1">
        <v>9</v>
      </c>
      <c r="B15" s="1" t="s">
        <v>29</v>
      </c>
      <c r="C15" s="2" t="s">
        <v>74</v>
      </c>
      <c r="D15" s="2" t="s">
        <v>64</v>
      </c>
      <c r="E15" s="2">
        <v>26</v>
      </c>
      <c r="F15" s="2">
        <v>26</v>
      </c>
      <c r="G15" s="2">
        <f t="shared" si="0"/>
        <v>0</v>
      </c>
      <c r="H15" s="2">
        <f t="shared" si="1"/>
        <v>0</v>
      </c>
      <c r="I15" s="2">
        <v>6</v>
      </c>
      <c r="J15" s="2">
        <v>6</v>
      </c>
      <c r="K15" s="2">
        <v>13</v>
      </c>
      <c r="L15" s="2">
        <f t="shared" si="2"/>
        <v>96.15384615384616</v>
      </c>
      <c r="M15" s="3">
        <f t="shared" si="3"/>
        <v>73.07692307692308</v>
      </c>
      <c r="N15" s="3">
        <f t="shared" si="4"/>
        <v>4.115384615384615</v>
      </c>
    </row>
    <row r="16" spans="1:14" ht="15.75">
      <c r="A16" s="1">
        <v>10</v>
      </c>
      <c r="B16" s="1" t="s">
        <v>30</v>
      </c>
      <c r="C16" s="2" t="s">
        <v>74</v>
      </c>
      <c r="D16" s="2" t="s">
        <v>64</v>
      </c>
      <c r="E16" s="2">
        <v>22</v>
      </c>
      <c r="F16" s="2">
        <v>22</v>
      </c>
      <c r="G16" s="2">
        <f t="shared" si="0"/>
        <v>0</v>
      </c>
      <c r="H16" s="2">
        <v>0</v>
      </c>
      <c r="I16" s="2">
        <v>12</v>
      </c>
      <c r="J16" s="2">
        <v>8</v>
      </c>
      <c r="K16" s="2">
        <v>5</v>
      </c>
      <c r="L16" s="2">
        <f t="shared" si="2"/>
        <v>113.63636363636364</v>
      </c>
      <c r="M16" s="3">
        <f t="shared" si="3"/>
        <v>59.090909090909093</v>
      </c>
      <c r="N16" s="3">
        <f t="shared" si="4"/>
        <v>4.2272727272727275</v>
      </c>
    </row>
    <row r="17" spans="1:14" ht="15.75">
      <c r="A17" s="1"/>
      <c r="B17" s="6" t="s">
        <v>33</v>
      </c>
      <c r="C17" s="7"/>
      <c r="D17" s="7"/>
      <c r="E17" s="7">
        <f>SUM(E7:E16)</f>
        <v>261</v>
      </c>
      <c r="F17" s="7">
        <f>SUM(F7:F16)</f>
        <v>261</v>
      </c>
      <c r="G17" s="2">
        <v>0</v>
      </c>
      <c r="H17" s="2">
        <v>0</v>
      </c>
      <c r="I17" s="7">
        <f>SUM(I7:I16)</f>
        <v>156</v>
      </c>
      <c r="J17" s="7">
        <f>SUM(J7:J16)</f>
        <v>59</v>
      </c>
      <c r="K17" s="7">
        <f>SUM(K7:K16)</f>
        <v>53</v>
      </c>
      <c r="L17" s="3">
        <f t="shared" ref="L17" si="5">SUM(K17+J17+I17)*100/E17</f>
        <v>102.68199233716476</v>
      </c>
      <c r="M17" s="3">
        <f t="shared" si="3"/>
        <v>42.911877394636015</v>
      </c>
      <c r="N17" s="3">
        <f t="shared" si="4"/>
        <v>3.7126436781609193</v>
      </c>
    </row>
    <row r="21" spans="1:14" ht="18.75">
      <c r="A21" s="23" t="s">
        <v>90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</sheetData>
  <mergeCells count="16">
    <mergeCell ref="A21:N21"/>
    <mergeCell ref="A2:N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ageMargins left="0.35433070866141736" right="0.23622047244094491" top="0.74803149606299213" bottom="0.74803149606299213" header="0.31496062992125984" footer="0.31496062992125984"/>
  <pageSetup paperSize="9" scale="95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N21"/>
  <sheetViews>
    <sheetView workbookViewId="0">
      <selection activeCell="A17" sqref="A17"/>
    </sheetView>
  </sheetViews>
  <sheetFormatPr defaultRowHeight="15"/>
  <cols>
    <col min="1" max="1" width="5" customWidth="1"/>
    <col min="2" max="2" width="8.5703125" customWidth="1"/>
    <col min="3" max="3" width="34" customWidth="1"/>
    <col min="4" max="4" width="12.5703125" customWidth="1"/>
    <col min="5" max="5" width="13.42578125" customWidth="1"/>
    <col min="6" max="6" width="6.28515625" customWidth="1"/>
    <col min="7" max="7" width="10.42578125" customWidth="1"/>
    <col min="8" max="8" width="6.42578125" customWidth="1"/>
    <col min="9" max="11" width="6.42578125" bestFit="1" customWidth="1"/>
    <col min="13" max="13" width="9.5703125" customWidth="1"/>
    <col min="14" max="14" width="9.85546875" customWidth="1"/>
  </cols>
  <sheetData>
    <row r="2" spans="1:14" ht="18.75">
      <c r="A2" s="24" t="s">
        <v>92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5" spans="1:14" ht="15.75" customHeight="1">
      <c r="A5" s="25" t="s">
        <v>0</v>
      </c>
      <c r="B5" s="25" t="s">
        <v>1</v>
      </c>
      <c r="C5" s="25" t="s">
        <v>2</v>
      </c>
      <c r="D5" s="25" t="s">
        <v>3</v>
      </c>
      <c r="E5" s="25" t="s">
        <v>4</v>
      </c>
      <c r="F5" s="25" t="s">
        <v>5</v>
      </c>
      <c r="G5" s="25" t="s">
        <v>6</v>
      </c>
      <c r="H5" s="25" t="s">
        <v>7</v>
      </c>
      <c r="I5" s="25" t="s">
        <v>8</v>
      </c>
      <c r="J5" s="25" t="s">
        <v>9</v>
      </c>
      <c r="K5" s="25" t="s">
        <v>10</v>
      </c>
      <c r="L5" s="25" t="s">
        <v>11</v>
      </c>
      <c r="M5" s="25" t="s">
        <v>12</v>
      </c>
      <c r="N5" s="25" t="s">
        <v>13</v>
      </c>
    </row>
    <row r="6" spans="1:14" ht="34.5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15.75">
      <c r="A7" s="1">
        <v>1</v>
      </c>
      <c r="B7" s="1" t="s">
        <v>20</v>
      </c>
      <c r="C7" s="2" t="s">
        <v>139</v>
      </c>
      <c r="D7" s="2" t="s">
        <v>64</v>
      </c>
      <c r="E7" s="2">
        <v>22</v>
      </c>
      <c r="F7" s="2">
        <v>22</v>
      </c>
      <c r="G7" s="2">
        <f t="shared" ref="G7:G17" si="0">SUM(E7-F7)</f>
        <v>0</v>
      </c>
      <c r="H7" s="2">
        <f t="shared" ref="H7:H17" si="1">SUM(E7-F7)</f>
        <v>0</v>
      </c>
      <c r="I7" s="2">
        <v>17</v>
      </c>
      <c r="J7" s="2">
        <v>2</v>
      </c>
      <c r="K7" s="2">
        <v>3</v>
      </c>
      <c r="L7" s="2">
        <f t="shared" ref="L7:L16" si="2">SUM(K7+J7+I7)*100/E7</f>
        <v>100</v>
      </c>
      <c r="M7" s="3">
        <f t="shared" ref="M7:M17" si="3">SUM(K7+J7)*100/E7</f>
        <v>22.727272727272727</v>
      </c>
      <c r="N7" s="3">
        <f t="shared" ref="N7:N17" si="4">SUM((H7*2)+(I7*3)+(J7*4)+(K7*5))/E7</f>
        <v>3.3636363636363638</v>
      </c>
    </row>
    <row r="8" spans="1:14" ht="15.75">
      <c r="A8" s="1">
        <v>2</v>
      </c>
      <c r="B8" s="1" t="s">
        <v>21</v>
      </c>
      <c r="C8" s="2" t="s">
        <v>74</v>
      </c>
      <c r="D8" s="2" t="s">
        <v>64</v>
      </c>
      <c r="E8" s="2">
        <v>27</v>
      </c>
      <c r="F8" s="2">
        <v>27</v>
      </c>
      <c r="G8" s="2">
        <f t="shared" si="0"/>
        <v>0</v>
      </c>
      <c r="H8" s="2">
        <f t="shared" si="1"/>
        <v>0</v>
      </c>
      <c r="I8" s="2">
        <v>8</v>
      </c>
      <c r="J8" s="2">
        <v>8</v>
      </c>
      <c r="K8" s="2">
        <v>11</v>
      </c>
      <c r="L8" s="2">
        <f t="shared" si="2"/>
        <v>100</v>
      </c>
      <c r="M8" s="3">
        <f t="shared" si="3"/>
        <v>70.370370370370367</v>
      </c>
      <c r="N8" s="3">
        <f t="shared" si="4"/>
        <v>4.1111111111111107</v>
      </c>
    </row>
    <row r="9" spans="1:14" ht="15.75">
      <c r="A9" s="1">
        <v>3</v>
      </c>
      <c r="B9" s="1" t="s">
        <v>22</v>
      </c>
      <c r="C9" s="2" t="s">
        <v>74</v>
      </c>
      <c r="D9" s="2" t="s">
        <v>64</v>
      </c>
      <c r="E9" s="2">
        <v>24</v>
      </c>
      <c r="F9" s="2">
        <v>24</v>
      </c>
      <c r="G9" s="2">
        <f t="shared" si="0"/>
        <v>0</v>
      </c>
      <c r="H9" s="2">
        <f t="shared" si="1"/>
        <v>0</v>
      </c>
      <c r="I9" s="2">
        <v>11</v>
      </c>
      <c r="J9" s="2">
        <v>8</v>
      </c>
      <c r="K9" s="2">
        <v>5</v>
      </c>
      <c r="L9" s="3">
        <f t="shared" si="2"/>
        <v>100</v>
      </c>
      <c r="M9" s="3">
        <f t="shared" si="3"/>
        <v>54.166666666666664</v>
      </c>
      <c r="N9" s="3">
        <f t="shared" si="4"/>
        <v>3.75</v>
      </c>
    </row>
    <row r="10" spans="1:14" ht="15.75">
      <c r="A10" s="1">
        <v>4</v>
      </c>
      <c r="B10" s="1" t="s">
        <v>23</v>
      </c>
      <c r="C10" s="2" t="s">
        <v>139</v>
      </c>
      <c r="D10" s="2" t="s">
        <v>64</v>
      </c>
      <c r="E10" s="2">
        <v>29</v>
      </c>
      <c r="F10" s="2">
        <v>29</v>
      </c>
      <c r="G10" s="2">
        <f t="shared" si="0"/>
        <v>0</v>
      </c>
      <c r="H10" s="2">
        <f t="shared" si="1"/>
        <v>0</v>
      </c>
      <c r="I10" s="2">
        <v>22</v>
      </c>
      <c r="J10" s="2">
        <v>5</v>
      </c>
      <c r="K10" s="2">
        <v>2</v>
      </c>
      <c r="L10" s="2">
        <f t="shared" si="2"/>
        <v>100</v>
      </c>
      <c r="M10" s="3">
        <f t="shared" si="3"/>
        <v>24.137931034482758</v>
      </c>
      <c r="N10" s="3">
        <f t="shared" si="4"/>
        <v>3.3103448275862069</v>
      </c>
    </row>
    <row r="11" spans="1:14" ht="15.75">
      <c r="A11" s="1">
        <v>5</v>
      </c>
      <c r="B11" s="1" t="s">
        <v>24</v>
      </c>
      <c r="C11" s="2" t="s">
        <v>139</v>
      </c>
      <c r="D11" s="2" t="s">
        <v>64</v>
      </c>
      <c r="E11" s="2">
        <v>30</v>
      </c>
      <c r="F11" s="2">
        <v>30</v>
      </c>
      <c r="G11" s="2">
        <f t="shared" si="0"/>
        <v>0</v>
      </c>
      <c r="H11" s="2">
        <f t="shared" si="1"/>
        <v>0</v>
      </c>
      <c r="I11" s="2">
        <v>22</v>
      </c>
      <c r="J11" s="2">
        <v>5</v>
      </c>
      <c r="K11" s="2">
        <v>3</v>
      </c>
      <c r="L11" s="3">
        <f t="shared" si="2"/>
        <v>100</v>
      </c>
      <c r="M11" s="3">
        <f t="shared" si="3"/>
        <v>26.666666666666668</v>
      </c>
      <c r="N11" s="3">
        <f t="shared" si="4"/>
        <v>3.3666666666666667</v>
      </c>
    </row>
    <row r="12" spans="1:14" ht="15.75">
      <c r="A12" s="1">
        <v>6</v>
      </c>
      <c r="B12" s="1" t="s">
        <v>25</v>
      </c>
      <c r="C12" s="2" t="s">
        <v>139</v>
      </c>
      <c r="D12" s="2" t="s">
        <v>64</v>
      </c>
      <c r="E12" s="2">
        <v>27</v>
      </c>
      <c r="F12" s="2">
        <v>27</v>
      </c>
      <c r="G12" s="2">
        <f t="shared" si="0"/>
        <v>0</v>
      </c>
      <c r="H12" s="2">
        <f t="shared" si="1"/>
        <v>0</v>
      </c>
      <c r="I12" s="2">
        <v>20</v>
      </c>
      <c r="J12" s="2">
        <v>4</v>
      </c>
      <c r="K12" s="2">
        <v>3</v>
      </c>
      <c r="L12" s="2">
        <f t="shared" si="2"/>
        <v>100</v>
      </c>
      <c r="M12" s="3">
        <f t="shared" si="3"/>
        <v>25.925925925925927</v>
      </c>
      <c r="N12" s="3">
        <f t="shared" si="4"/>
        <v>3.3703703703703702</v>
      </c>
    </row>
    <row r="13" spans="1:14" ht="15.75">
      <c r="A13" s="1">
        <v>7</v>
      </c>
      <c r="B13" s="1" t="s">
        <v>27</v>
      </c>
      <c r="C13" s="2" t="s">
        <v>91</v>
      </c>
      <c r="D13" s="2" t="s">
        <v>62</v>
      </c>
      <c r="E13" s="2">
        <v>31</v>
      </c>
      <c r="F13" s="2">
        <v>31</v>
      </c>
      <c r="G13" s="2">
        <f t="shared" si="0"/>
        <v>0</v>
      </c>
      <c r="H13" s="2">
        <f t="shared" si="1"/>
        <v>0</v>
      </c>
      <c r="I13" s="2">
        <v>20</v>
      </c>
      <c r="J13" s="2">
        <v>7</v>
      </c>
      <c r="K13" s="2">
        <v>4</v>
      </c>
      <c r="L13" s="3">
        <f t="shared" si="2"/>
        <v>100</v>
      </c>
      <c r="M13" s="3">
        <f t="shared" si="3"/>
        <v>35.483870967741936</v>
      </c>
      <c r="N13" s="3">
        <f t="shared" si="4"/>
        <v>3.4838709677419355</v>
      </c>
    </row>
    <row r="14" spans="1:14" ht="15.75">
      <c r="A14" s="1">
        <v>8</v>
      </c>
      <c r="B14" s="1" t="s">
        <v>28</v>
      </c>
      <c r="C14" s="2" t="s">
        <v>74</v>
      </c>
      <c r="D14" s="2" t="s">
        <v>64</v>
      </c>
      <c r="E14" s="2">
        <v>23</v>
      </c>
      <c r="F14" s="2">
        <v>23</v>
      </c>
      <c r="G14" s="2">
        <f t="shared" si="0"/>
        <v>0</v>
      </c>
      <c r="H14" s="2">
        <f t="shared" si="1"/>
        <v>0</v>
      </c>
      <c r="I14" s="2">
        <v>16</v>
      </c>
      <c r="J14" s="2">
        <v>2</v>
      </c>
      <c r="K14" s="2">
        <v>5</v>
      </c>
      <c r="L14" s="2">
        <f t="shared" si="2"/>
        <v>100</v>
      </c>
      <c r="M14" s="3">
        <f t="shared" si="3"/>
        <v>30.434782608695652</v>
      </c>
      <c r="N14" s="3">
        <f t="shared" si="4"/>
        <v>3.5217391304347827</v>
      </c>
    </row>
    <row r="15" spans="1:14" ht="15.75">
      <c r="A15" s="1">
        <v>9</v>
      </c>
      <c r="B15" s="1" t="s">
        <v>29</v>
      </c>
      <c r="C15" s="2" t="s">
        <v>74</v>
      </c>
      <c r="D15" s="2" t="s">
        <v>64</v>
      </c>
      <c r="E15" s="2">
        <v>26</v>
      </c>
      <c r="F15" s="2">
        <v>26</v>
      </c>
      <c r="G15" s="2">
        <f t="shared" si="0"/>
        <v>0</v>
      </c>
      <c r="H15" s="2">
        <f t="shared" si="1"/>
        <v>0</v>
      </c>
      <c r="I15" s="2">
        <v>18</v>
      </c>
      <c r="J15" s="2">
        <v>6</v>
      </c>
      <c r="K15" s="2">
        <v>2</v>
      </c>
      <c r="L15" s="2">
        <f t="shared" si="2"/>
        <v>100</v>
      </c>
      <c r="M15" s="3">
        <f t="shared" si="3"/>
        <v>30.76923076923077</v>
      </c>
      <c r="N15" s="3">
        <f t="shared" si="4"/>
        <v>3.3846153846153846</v>
      </c>
    </row>
    <row r="16" spans="1:14" ht="15.75">
      <c r="A16" s="1">
        <v>10</v>
      </c>
      <c r="B16" s="1" t="s">
        <v>30</v>
      </c>
      <c r="C16" s="2" t="s">
        <v>74</v>
      </c>
      <c r="D16" s="2" t="s">
        <v>64</v>
      </c>
      <c r="E16" s="2">
        <v>22</v>
      </c>
      <c r="F16" s="2">
        <v>22</v>
      </c>
      <c r="G16" s="2">
        <f t="shared" si="0"/>
        <v>0</v>
      </c>
      <c r="H16" s="2">
        <f t="shared" si="1"/>
        <v>0</v>
      </c>
      <c r="I16" s="2">
        <v>14</v>
      </c>
      <c r="J16" s="2">
        <v>8</v>
      </c>
      <c r="K16" s="2">
        <v>0</v>
      </c>
      <c r="L16" s="2">
        <f t="shared" si="2"/>
        <v>100</v>
      </c>
      <c r="M16" s="3">
        <f t="shared" si="3"/>
        <v>36.363636363636367</v>
      </c>
      <c r="N16" s="3">
        <f t="shared" si="4"/>
        <v>3.3636363636363638</v>
      </c>
    </row>
    <row r="17" spans="1:14" ht="15.75">
      <c r="A17" s="1"/>
      <c r="B17" s="6" t="s">
        <v>33</v>
      </c>
      <c r="C17" s="7"/>
      <c r="D17" s="7"/>
      <c r="E17" s="7">
        <f>SUM(E7:E16)</f>
        <v>261</v>
      </c>
      <c r="F17" s="7">
        <f>SUM(F7:F16)</f>
        <v>261</v>
      </c>
      <c r="G17" s="2">
        <f t="shared" si="0"/>
        <v>0</v>
      </c>
      <c r="H17" s="2">
        <f t="shared" si="1"/>
        <v>0</v>
      </c>
      <c r="I17" s="7">
        <f>SUM(I7:I16)</f>
        <v>168</v>
      </c>
      <c r="J17" s="7">
        <f>SUM(J7:J16)</f>
        <v>55</v>
      </c>
      <c r="K17" s="7">
        <f>SUM(K7:K16)</f>
        <v>38</v>
      </c>
      <c r="L17" s="3">
        <f t="shared" ref="L17" si="5">SUM(K17+J17+I17)*100/E17</f>
        <v>100</v>
      </c>
      <c r="M17" s="3">
        <f t="shared" si="3"/>
        <v>35.632183908045974</v>
      </c>
      <c r="N17" s="3">
        <f t="shared" si="4"/>
        <v>3.5019157088122603</v>
      </c>
    </row>
    <row r="21" spans="1:14" ht="18.75">
      <c r="A21" s="23" t="s">
        <v>93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</sheetData>
  <mergeCells count="16">
    <mergeCell ref="A21:N21"/>
    <mergeCell ref="A2:N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ageMargins left="0.35433070866141736" right="0.23622047244094491" top="0.74803149606299213" bottom="0.74803149606299213" header="0.31496062992125984" footer="0.31496062992125984"/>
  <pageSetup paperSize="9" scale="95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N20"/>
  <sheetViews>
    <sheetView workbookViewId="0">
      <selection activeCell="J13" sqref="J13"/>
    </sheetView>
  </sheetViews>
  <sheetFormatPr defaultRowHeight="15"/>
  <cols>
    <col min="1" max="1" width="5" customWidth="1"/>
    <col min="2" max="2" width="8.5703125" customWidth="1"/>
    <col min="3" max="3" width="34" customWidth="1"/>
    <col min="4" max="4" width="12.5703125" customWidth="1"/>
    <col min="5" max="5" width="13.42578125" customWidth="1"/>
    <col min="6" max="6" width="6.28515625" customWidth="1"/>
    <col min="7" max="7" width="10.42578125" customWidth="1"/>
    <col min="8" max="8" width="6.42578125" customWidth="1"/>
    <col min="9" max="11" width="6.42578125" bestFit="1" customWidth="1"/>
    <col min="13" max="13" width="9.5703125" customWidth="1"/>
    <col min="14" max="14" width="11.85546875" customWidth="1"/>
  </cols>
  <sheetData>
    <row r="2" spans="1:14" ht="18.75">
      <c r="A2" s="24" t="s">
        <v>94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5" spans="1:14" ht="15.75" customHeight="1">
      <c r="A5" s="25" t="s">
        <v>0</v>
      </c>
      <c r="B5" s="25" t="s">
        <v>1</v>
      </c>
      <c r="C5" s="25" t="s">
        <v>2</v>
      </c>
      <c r="D5" s="25" t="s">
        <v>3</v>
      </c>
      <c r="E5" s="25" t="s">
        <v>4</v>
      </c>
      <c r="F5" s="25" t="s">
        <v>5</v>
      </c>
      <c r="G5" s="25" t="s">
        <v>6</v>
      </c>
      <c r="H5" s="25" t="s">
        <v>7</v>
      </c>
      <c r="I5" s="25" t="s">
        <v>8</v>
      </c>
      <c r="J5" s="25" t="s">
        <v>9</v>
      </c>
      <c r="K5" s="25" t="s">
        <v>10</v>
      </c>
      <c r="L5" s="25" t="s">
        <v>11</v>
      </c>
      <c r="M5" s="25" t="s">
        <v>12</v>
      </c>
      <c r="N5" s="25" t="s">
        <v>13</v>
      </c>
    </row>
    <row r="6" spans="1:14" ht="34.5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15.7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  <c r="J7" s="9">
        <v>10</v>
      </c>
      <c r="K7" s="9">
        <v>11</v>
      </c>
      <c r="L7" s="9">
        <v>12</v>
      </c>
      <c r="M7" s="9">
        <v>13</v>
      </c>
      <c r="N7" s="9">
        <v>14</v>
      </c>
    </row>
    <row r="8" spans="1:14" ht="15.75">
      <c r="A8" s="16">
        <v>1</v>
      </c>
      <c r="B8" s="1" t="s">
        <v>36</v>
      </c>
      <c r="C8" s="2" t="s">
        <v>114</v>
      </c>
      <c r="D8" s="2" t="s">
        <v>64</v>
      </c>
      <c r="E8" s="2">
        <v>25</v>
      </c>
      <c r="F8" s="2">
        <v>25</v>
      </c>
      <c r="G8" s="2">
        <f>SUM(E8-F8)</f>
        <v>0</v>
      </c>
      <c r="H8" s="2">
        <f>SUM(E8-F8)</f>
        <v>0</v>
      </c>
      <c r="I8" s="2">
        <v>4</v>
      </c>
      <c r="J8" s="2">
        <v>10</v>
      </c>
      <c r="K8" s="2">
        <v>11</v>
      </c>
      <c r="L8" s="2">
        <f>SUM(K8+J8+I8)*100/E8</f>
        <v>100</v>
      </c>
      <c r="M8" s="3">
        <f>SUM(K8+J8)*100/E8</f>
        <v>84</v>
      </c>
      <c r="N8" s="5">
        <f>SUM((H8*2)+(I8*3)+(J8*4)+(K8*5))/E8</f>
        <v>4.28</v>
      </c>
    </row>
    <row r="9" spans="1:14" ht="15.75">
      <c r="A9" s="16">
        <f t="shared" ref="A9:A15" si="0">A8+1</f>
        <v>2</v>
      </c>
      <c r="B9" s="1" t="s">
        <v>37</v>
      </c>
      <c r="C9" s="2" t="s">
        <v>119</v>
      </c>
      <c r="D9" s="2" t="s">
        <v>77</v>
      </c>
      <c r="E9" s="2">
        <v>27</v>
      </c>
      <c r="F9" s="2">
        <v>27</v>
      </c>
      <c r="G9" s="2">
        <f t="shared" ref="G9:G15" si="1">SUM(E9-F9)</f>
        <v>0</v>
      </c>
      <c r="H9" s="2">
        <v>0</v>
      </c>
      <c r="I9" s="2">
        <v>2</v>
      </c>
      <c r="J9" s="2">
        <v>9</v>
      </c>
      <c r="K9" s="2">
        <v>16</v>
      </c>
      <c r="L9" s="2">
        <f t="shared" ref="L9:L15" si="2">SUM(K9+J9+I9)*100/E9</f>
        <v>100</v>
      </c>
      <c r="M9" s="3">
        <f t="shared" ref="M9:M16" si="3">SUM(K9+J9)*100/E9</f>
        <v>92.592592592592595</v>
      </c>
      <c r="N9" s="5">
        <f t="shared" ref="N9:N16" si="4">SUM((H9*2)+(I9*3)+(J9*4)+(K9*5))/E9</f>
        <v>4.5185185185185182</v>
      </c>
    </row>
    <row r="10" spans="1:14" ht="15.75">
      <c r="A10" s="16">
        <f t="shared" si="0"/>
        <v>3</v>
      </c>
      <c r="B10" s="1" t="s">
        <v>38</v>
      </c>
      <c r="C10" s="2" t="s">
        <v>120</v>
      </c>
      <c r="D10" s="2" t="s">
        <v>62</v>
      </c>
      <c r="E10" s="2">
        <v>25</v>
      </c>
      <c r="F10" s="2">
        <v>0</v>
      </c>
      <c r="G10" s="2">
        <v>0</v>
      </c>
      <c r="H10" s="2">
        <v>0</v>
      </c>
      <c r="I10" s="2">
        <v>6</v>
      </c>
      <c r="J10" s="2">
        <v>9</v>
      </c>
      <c r="K10" s="2">
        <v>10</v>
      </c>
      <c r="L10" s="2">
        <f t="shared" si="2"/>
        <v>100</v>
      </c>
      <c r="M10" s="3">
        <f t="shared" si="3"/>
        <v>76</v>
      </c>
      <c r="N10" s="5">
        <f t="shared" si="4"/>
        <v>4.16</v>
      </c>
    </row>
    <row r="11" spans="1:14" ht="15.75">
      <c r="A11" s="16">
        <f t="shared" si="0"/>
        <v>4</v>
      </c>
      <c r="B11" s="1" t="s">
        <v>39</v>
      </c>
      <c r="C11" s="2" t="s">
        <v>121</v>
      </c>
      <c r="D11" s="2" t="s">
        <v>62</v>
      </c>
      <c r="E11" s="2">
        <v>19</v>
      </c>
      <c r="F11" s="2">
        <v>19</v>
      </c>
      <c r="G11" s="2">
        <f t="shared" si="1"/>
        <v>0</v>
      </c>
      <c r="H11" s="2">
        <f t="shared" ref="H11:H16" si="5">SUM(E11-F11)</f>
        <v>0</v>
      </c>
      <c r="I11" s="2">
        <v>9</v>
      </c>
      <c r="J11" s="2">
        <v>6</v>
      </c>
      <c r="K11" s="2">
        <v>4</v>
      </c>
      <c r="L11" s="2">
        <f t="shared" si="2"/>
        <v>100</v>
      </c>
      <c r="M11" s="2">
        <f t="shared" si="3"/>
        <v>52.631578947368418</v>
      </c>
      <c r="N11" s="5">
        <f t="shared" si="4"/>
        <v>3.736842105263158</v>
      </c>
    </row>
    <row r="12" spans="1:14" ht="15.75">
      <c r="A12" s="16">
        <f t="shared" si="0"/>
        <v>5</v>
      </c>
      <c r="B12" s="1" t="s">
        <v>40</v>
      </c>
      <c r="C12" s="2" t="s">
        <v>47</v>
      </c>
      <c r="D12" s="2" t="s">
        <v>64</v>
      </c>
      <c r="E12" s="2">
        <v>29</v>
      </c>
      <c r="F12" s="2">
        <v>29</v>
      </c>
      <c r="G12" s="2">
        <f t="shared" si="1"/>
        <v>0</v>
      </c>
      <c r="H12" s="2">
        <f t="shared" si="5"/>
        <v>0</v>
      </c>
      <c r="I12" s="2">
        <v>12</v>
      </c>
      <c r="J12" s="2">
        <v>4</v>
      </c>
      <c r="K12" s="2">
        <v>13</v>
      </c>
      <c r="L12" s="2">
        <f t="shared" si="2"/>
        <v>100</v>
      </c>
      <c r="M12" s="4">
        <f t="shared" si="3"/>
        <v>58.620689655172413</v>
      </c>
      <c r="N12" s="2">
        <f t="shared" si="4"/>
        <v>4.0344827586206895</v>
      </c>
    </row>
    <row r="13" spans="1:14" ht="15.75">
      <c r="A13" s="16">
        <f t="shared" si="0"/>
        <v>6</v>
      </c>
      <c r="B13" s="1" t="s">
        <v>41</v>
      </c>
      <c r="C13" s="2" t="s">
        <v>122</v>
      </c>
      <c r="D13" s="2" t="s">
        <v>64</v>
      </c>
      <c r="E13" s="2">
        <v>32</v>
      </c>
      <c r="F13" s="2">
        <v>32</v>
      </c>
      <c r="G13" s="2">
        <f t="shared" si="1"/>
        <v>0</v>
      </c>
      <c r="H13" s="2">
        <f t="shared" si="5"/>
        <v>0</v>
      </c>
      <c r="I13" s="2">
        <v>0</v>
      </c>
      <c r="J13" s="2">
        <v>12</v>
      </c>
      <c r="K13" s="2">
        <v>20</v>
      </c>
      <c r="L13" s="2">
        <f t="shared" si="2"/>
        <v>100</v>
      </c>
      <c r="M13" s="2">
        <f t="shared" si="3"/>
        <v>100</v>
      </c>
      <c r="N13" s="5">
        <f t="shared" si="4"/>
        <v>4.625</v>
      </c>
    </row>
    <row r="14" spans="1:14" ht="15.75">
      <c r="A14" s="16">
        <f t="shared" si="0"/>
        <v>7</v>
      </c>
      <c r="B14" s="1" t="s">
        <v>42</v>
      </c>
      <c r="C14" s="2" t="s">
        <v>51</v>
      </c>
      <c r="D14" s="2" t="s">
        <v>64</v>
      </c>
      <c r="E14" s="2">
        <v>30</v>
      </c>
      <c r="F14" s="2">
        <v>30</v>
      </c>
      <c r="G14" s="2">
        <f t="shared" si="1"/>
        <v>0</v>
      </c>
      <c r="H14" s="2">
        <f t="shared" si="5"/>
        <v>0</v>
      </c>
      <c r="I14" s="2">
        <v>8</v>
      </c>
      <c r="J14" s="2">
        <v>11</v>
      </c>
      <c r="K14" s="2">
        <v>11</v>
      </c>
      <c r="L14" s="2">
        <f t="shared" si="2"/>
        <v>100</v>
      </c>
      <c r="M14" s="4">
        <f t="shared" si="3"/>
        <v>73.333333333333329</v>
      </c>
      <c r="N14" s="4">
        <f t="shared" si="4"/>
        <v>4.0999999999999996</v>
      </c>
    </row>
    <row r="15" spans="1:14" ht="15.75">
      <c r="A15" s="16">
        <f t="shared" si="0"/>
        <v>8</v>
      </c>
      <c r="B15" s="1" t="s">
        <v>43</v>
      </c>
      <c r="C15" s="2" t="s">
        <v>49</v>
      </c>
      <c r="D15" s="2" t="s">
        <v>64</v>
      </c>
      <c r="E15" s="2">
        <v>31</v>
      </c>
      <c r="F15" s="2">
        <v>31</v>
      </c>
      <c r="G15" s="2">
        <f t="shared" si="1"/>
        <v>0</v>
      </c>
      <c r="H15" s="2">
        <f t="shared" si="5"/>
        <v>0</v>
      </c>
      <c r="I15" s="2">
        <v>9</v>
      </c>
      <c r="J15" s="2">
        <v>15</v>
      </c>
      <c r="K15" s="2">
        <v>7</v>
      </c>
      <c r="L15" s="2">
        <f t="shared" si="2"/>
        <v>100</v>
      </c>
      <c r="M15" s="2">
        <f t="shared" si="3"/>
        <v>70.967741935483872</v>
      </c>
      <c r="N15" s="5">
        <f t="shared" si="4"/>
        <v>3.935483870967742</v>
      </c>
    </row>
    <row r="16" spans="1:14" ht="15.75">
      <c r="A16" s="1"/>
      <c r="B16" s="6" t="s">
        <v>33</v>
      </c>
      <c r="C16" s="7"/>
      <c r="D16" s="7"/>
      <c r="E16" s="7">
        <f>SUM(E8:E15)</f>
        <v>218</v>
      </c>
      <c r="F16" s="7">
        <f>SUM(F8:F15)</f>
        <v>193</v>
      </c>
      <c r="G16" s="2">
        <f t="shared" ref="G16" si="6">SUM(E16-F16)</f>
        <v>25</v>
      </c>
      <c r="H16" s="2">
        <f t="shared" si="5"/>
        <v>25</v>
      </c>
      <c r="I16" s="7">
        <f>SUM(I8:I15)</f>
        <v>50</v>
      </c>
      <c r="J16" s="7">
        <f>SUM(J8:J15)</f>
        <v>76</v>
      </c>
      <c r="K16" s="7">
        <f>SUM(K8:K15)</f>
        <v>92</v>
      </c>
      <c r="L16" s="3">
        <f t="shared" ref="L16" si="7">SUM(K16+J16+I16)*100/E16</f>
        <v>100</v>
      </c>
      <c r="M16" s="3">
        <f t="shared" si="3"/>
        <v>77.064220183486242</v>
      </c>
      <c r="N16" s="3">
        <f t="shared" si="4"/>
        <v>4.4220183486238529</v>
      </c>
    </row>
    <row r="20" spans="1:14" ht="18.75">
      <c r="A20" s="23" t="s">
        <v>71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</sheetData>
  <mergeCells count="16">
    <mergeCell ref="A20:N20"/>
    <mergeCell ref="A2:N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ageMargins left="0.35433070866141736" right="0.23622047244094491" top="0.74803149606299213" bottom="0.74803149606299213" header="0.31496062992125984" footer="0.31496062992125984"/>
  <pageSetup paperSize="9" scale="95" orientation="landscape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N29"/>
  <sheetViews>
    <sheetView topLeftCell="A6" workbookViewId="0">
      <selection activeCell="A8" sqref="A8:A24"/>
    </sheetView>
  </sheetViews>
  <sheetFormatPr defaultRowHeight="15"/>
  <cols>
    <col min="1" max="1" width="5" customWidth="1"/>
    <col min="2" max="2" width="8.5703125" customWidth="1"/>
    <col min="3" max="3" width="34" customWidth="1"/>
    <col min="4" max="4" width="12.5703125" customWidth="1"/>
    <col min="5" max="5" width="13.42578125" customWidth="1"/>
    <col min="6" max="6" width="6.28515625" customWidth="1"/>
    <col min="7" max="7" width="10.42578125" customWidth="1"/>
    <col min="8" max="8" width="6.42578125" customWidth="1"/>
    <col min="9" max="11" width="6.42578125" bestFit="1" customWidth="1"/>
    <col min="13" max="13" width="9.5703125" customWidth="1"/>
    <col min="14" max="14" width="9.85546875" customWidth="1"/>
  </cols>
  <sheetData>
    <row r="2" spans="1:14" ht="18.75">
      <c r="A2" s="24" t="s">
        <v>95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5" spans="1:14" ht="15.75" customHeight="1">
      <c r="A5" s="25" t="s">
        <v>0</v>
      </c>
      <c r="B5" s="25" t="s">
        <v>1</v>
      </c>
      <c r="C5" s="25" t="s">
        <v>2</v>
      </c>
      <c r="D5" s="25" t="s">
        <v>3</v>
      </c>
      <c r="E5" s="25" t="s">
        <v>4</v>
      </c>
      <c r="F5" s="25" t="s">
        <v>5</v>
      </c>
      <c r="G5" s="25" t="s">
        <v>6</v>
      </c>
      <c r="H5" s="25" t="s">
        <v>7</v>
      </c>
      <c r="I5" s="25" t="s">
        <v>8</v>
      </c>
      <c r="J5" s="25" t="s">
        <v>9</v>
      </c>
      <c r="K5" s="25" t="s">
        <v>10</v>
      </c>
      <c r="L5" s="25" t="s">
        <v>11</v>
      </c>
      <c r="M5" s="25" t="s">
        <v>12</v>
      </c>
      <c r="N5" s="25" t="s">
        <v>13</v>
      </c>
    </row>
    <row r="6" spans="1:14" ht="34.5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15.75">
      <c r="A7" s="1">
        <v>1</v>
      </c>
      <c r="B7" s="1" t="s">
        <v>14</v>
      </c>
      <c r="C7" s="2" t="s">
        <v>96</v>
      </c>
      <c r="D7" s="2" t="s">
        <v>62</v>
      </c>
      <c r="E7" s="2">
        <v>26</v>
      </c>
      <c r="F7" s="2">
        <v>26</v>
      </c>
      <c r="G7" s="2">
        <f t="shared" ref="G7:G24" si="0">SUM(E7-F7)</f>
        <v>0</v>
      </c>
      <c r="H7" s="2">
        <f t="shared" ref="H7:H24" si="1">SUM(E7-F7)</f>
        <v>0</v>
      </c>
      <c r="I7" s="2">
        <v>19</v>
      </c>
      <c r="J7" s="2">
        <v>3</v>
      </c>
      <c r="K7" s="2">
        <v>4</v>
      </c>
      <c r="L7" s="2">
        <f t="shared" ref="L7:L24" si="2">SUM(K7+J7+I7)*100/E7</f>
        <v>100</v>
      </c>
      <c r="M7" s="3">
        <f t="shared" ref="M7:M25" si="3">SUM(K7+J7)*100/E7</f>
        <v>26.923076923076923</v>
      </c>
      <c r="N7" s="3">
        <f t="shared" ref="N7:N25" si="4">SUM((H7*2)+(I7*3)+(J7*4)+(K7*5))/E7</f>
        <v>3.4230769230769229</v>
      </c>
    </row>
    <row r="8" spans="1:14" ht="15.75">
      <c r="A8" s="1">
        <f>1+A7</f>
        <v>2</v>
      </c>
      <c r="B8" s="1" t="s">
        <v>15</v>
      </c>
      <c r="C8" s="2" t="s">
        <v>97</v>
      </c>
      <c r="D8" s="2" t="s">
        <v>62</v>
      </c>
      <c r="E8" s="2">
        <v>29</v>
      </c>
      <c r="F8" s="2">
        <v>29</v>
      </c>
      <c r="G8" s="2">
        <f t="shared" si="0"/>
        <v>0</v>
      </c>
      <c r="H8" s="2">
        <f t="shared" si="1"/>
        <v>0</v>
      </c>
      <c r="I8" s="2">
        <v>20</v>
      </c>
      <c r="J8" s="2">
        <v>5</v>
      </c>
      <c r="K8" s="2">
        <v>4</v>
      </c>
      <c r="L8" s="2">
        <f t="shared" si="2"/>
        <v>100</v>
      </c>
      <c r="M8" s="3">
        <f t="shared" si="3"/>
        <v>31.03448275862069</v>
      </c>
      <c r="N8" s="3">
        <f t="shared" si="4"/>
        <v>3.4482758620689653</v>
      </c>
    </row>
    <row r="9" spans="1:14" ht="15.75">
      <c r="A9" s="1">
        <f t="shared" ref="A9:A24" si="5">1+A8</f>
        <v>3</v>
      </c>
      <c r="B9" s="1" t="s">
        <v>16</v>
      </c>
      <c r="C9" s="2" t="s">
        <v>96</v>
      </c>
      <c r="D9" s="2" t="s">
        <v>62</v>
      </c>
      <c r="E9" s="2">
        <v>28</v>
      </c>
      <c r="F9" s="2">
        <v>28</v>
      </c>
      <c r="G9" s="2">
        <v>0</v>
      </c>
      <c r="H9" s="2">
        <f t="shared" si="1"/>
        <v>0</v>
      </c>
      <c r="I9" s="2">
        <v>20</v>
      </c>
      <c r="J9" s="2">
        <v>4</v>
      </c>
      <c r="K9" s="2">
        <v>4</v>
      </c>
      <c r="L9" s="2">
        <f t="shared" si="2"/>
        <v>100</v>
      </c>
      <c r="M9" s="3">
        <f t="shared" si="3"/>
        <v>28.571428571428573</v>
      </c>
      <c r="N9" s="3">
        <f t="shared" si="4"/>
        <v>3.4285714285714284</v>
      </c>
    </row>
    <row r="10" spans="1:14" ht="15.75">
      <c r="A10" s="1">
        <f t="shared" si="5"/>
        <v>4</v>
      </c>
      <c r="B10" s="1" t="s">
        <v>35</v>
      </c>
      <c r="C10" s="2" t="s">
        <v>97</v>
      </c>
      <c r="D10" s="2" t="s">
        <v>62</v>
      </c>
      <c r="E10" s="2">
        <v>21</v>
      </c>
      <c r="F10" s="2">
        <v>21</v>
      </c>
      <c r="G10" s="2">
        <v>0</v>
      </c>
      <c r="H10" s="2">
        <f t="shared" ref="H10" si="6">SUM(E10-F10)</f>
        <v>0</v>
      </c>
      <c r="I10" s="2">
        <v>17</v>
      </c>
      <c r="J10" s="2">
        <v>2</v>
      </c>
      <c r="K10" s="2">
        <v>2</v>
      </c>
      <c r="L10" s="2">
        <f t="shared" ref="L10" si="7">SUM(K10+J10+I10)*100/E10</f>
        <v>100</v>
      </c>
      <c r="M10" s="3">
        <f t="shared" ref="M10" si="8">SUM(K10+J10)*100/E10</f>
        <v>19.047619047619047</v>
      </c>
      <c r="N10" s="3">
        <f t="shared" ref="N10" si="9">SUM((H10*2)+(I10*3)+(J10*4)+(K10*5))/E10</f>
        <v>3.2857142857142856</v>
      </c>
    </row>
    <row r="11" spans="1:14" ht="15.75">
      <c r="A11" s="1">
        <f t="shared" si="5"/>
        <v>5</v>
      </c>
      <c r="B11" s="1" t="s">
        <v>17</v>
      </c>
      <c r="C11" s="2" t="s">
        <v>98</v>
      </c>
      <c r="D11" s="2" t="s">
        <v>62</v>
      </c>
      <c r="E11" s="2">
        <v>23</v>
      </c>
      <c r="F11" s="2">
        <v>23</v>
      </c>
      <c r="G11" s="2">
        <f t="shared" si="0"/>
        <v>0</v>
      </c>
      <c r="H11" s="2">
        <f t="shared" si="1"/>
        <v>0</v>
      </c>
      <c r="I11" s="2">
        <v>20</v>
      </c>
      <c r="J11" s="2">
        <v>2</v>
      </c>
      <c r="K11" s="2">
        <v>1</v>
      </c>
      <c r="L11" s="2">
        <f t="shared" si="2"/>
        <v>100</v>
      </c>
      <c r="M11" s="3">
        <f t="shared" si="3"/>
        <v>13.043478260869565</v>
      </c>
      <c r="N11" s="3">
        <f t="shared" si="4"/>
        <v>3.1739130434782608</v>
      </c>
    </row>
    <row r="12" spans="1:14" ht="15.75">
      <c r="A12" s="1">
        <f t="shared" si="5"/>
        <v>6</v>
      </c>
      <c r="B12" s="1" t="s">
        <v>18</v>
      </c>
      <c r="C12" s="2" t="s">
        <v>98</v>
      </c>
      <c r="D12" s="2" t="s">
        <v>62</v>
      </c>
      <c r="E12" s="2">
        <v>28</v>
      </c>
      <c r="F12" s="2">
        <v>28</v>
      </c>
      <c r="G12" s="2">
        <f t="shared" si="0"/>
        <v>0</v>
      </c>
      <c r="H12" s="2">
        <f t="shared" si="1"/>
        <v>0</v>
      </c>
      <c r="I12" s="2">
        <v>25</v>
      </c>
      <c r="J12" s="2">
        <v>2</v>
      </c>
      <c r="K12" s="2">
        <v>1</v>
      </c>
      <c r="L12" s="2">
        <f t="shared" si="2"/>
        <v>100</v>
      </c>
      <c r="M12" s="3">
        <f t="shared" si="3"/>
        <v>10.714285714285714</v>
      </c>
      <c r="N12" s="3">
        <f t="shared" si="4"/>
        <v>3.1428571428571428</v>
      </c>
    </row>
    <row r="13" spans="1:14" ht="15.75">
      <c r="A13" s="1">
        <f t="shared" si="5"/>
        <v>7</v>
      </c>
      <c r="B13" s="1" t="s">
        <v>19</v>
      </c>
      <c r="C13" s="2" t="s">
        <v>98</v>
      </c>
      <c r="D13" s="2" t="s">
        <v>62</v>
      </c>
      <c r="E13" s="2">
        <v>27</v>
      </c>
      <c r="F13" s="2">
        <v>27</v>
      </c>
      <c r="G13" s="2">
        <v>0</v>
      </c>
      <c r="H13" s="2">
        <v>0</v>
      </c>
      <c r="I13" s="2">
        <v>25</v>
      </c>
      <c r="J13" s="2">
        <v>1</v>
      </c>
      <c r="K13" s="2">
        <v>1</v>
      </c>
      <c r="L13" s="4">
        <f t="shared" si="2"/>
        <v>100</v>
      </c>
      <c r="M13" s="3">
        <f t="shared" si="3"/>
        <v>7.4074074074074074</v>
      </c>
      <c r="N13" s="3">
        <f t="shared" si="4"/>
        <v>3.1111111111111112</v>
      </c>
    </row>
    <row r="14" spans="1:14" ht="15.75">
      <c r="A14" s="1">
        <f t="shared" si="5"/>
        <v>8</v>
      </c>
      <c r="B14" s="1" t="s">
        <v>141</v>
      </c>
      <c r="C14" s="2" t="s">
        <v>98</v>
      </c>
      <c r="D14" s="2" t="s">
        <v>62</v>
      </c>
      <c r="E14" s="2">
        <v>22</v>
      </c>
      <c r="F14" s="2">
        <v>22</v>
      </c>
      <c r="G14" s="2">
        <v>0</v>
      </c>
      <c r="H14" s="2">
        <v>0</v>
      </c>
      <c r="I14" s="2">
        <v>16</v>
      </c>
      <c r="J14" s="2">
        <v>6</v>
      </c>
      <c r="K14" s="2">
        <v>0</v>
      </c>
      <c r="L14" s="4">
        <f t="shared" si="2"/>
        <v>100</v>
      </c>
      <c r="M14" s="3">
        <f t="shared" si="3"/>
        <v>27.272727272727273</v>
      </c>
      <c r="N14" s="3">
        <f t="shared" si="4"/>
        <v>3.2727272727272729</v>
      </c>
    </row>
    <row r="15" spans="1:14" ht="15.75">
      <c r="A15" s="1">
        <f t="shared" si="5"/>
        <v>9</v>
      </c>
      <c r="B15" s="1" t="s">
        <v>20</v>
      </c>
      <c r="C15" s="2" t="s">
        <v>96</v>
      </c>
      <c r="D15" s="2" t="s">
        <v>62</v>
      </c>
      <c r="E15" s="2">
        <v>22</v>
      </c>
      <c r="F15" s="2">
        <v>22</v>
      </c>
      <c r="G15" s="2">
        <f t="shared" si="0"/>
        <v>0</v>
      </c>
      <c r="H15" s="2">
        <f t="shared" si="1"/>
        <v>0</v>
      </c>
      <c r="I15" s="2">
        <v>19</v>
      </c>
      <c r="J15" s="2">
        <v>2</v>
      </c>
      <c r="K15" s="2">
        <v>1</v>
      </c>
      <c r="L15" s="2">
        <f t="shared" si="2"/>
        <v>100</v>
      </c>
      <c r="M15" s="3">
        <f t="shared" si="3"/>
        <v>13.636363636363637</v>
      </c>
      <c r="N15" s="3">
        <f t="shared" si="4"/>
        <v>3.1818181818181817</v>
      </c>
    </row>
    <row r="16" spans="1:14" ht="15.75">
      <c r="A16" s="1">
        <f t="shared" si="5"/>
        <v>10</v>
      </c>
      <c r="B16" s="1" t="s">
        <v>21</v>
      </c>
      <c r="C16" s="2" t="s">
        <v>96</v>
      </c>
      <c r="D16" s="2" t="s">
        <v>62</v>
      </c>
      <c r="E16" s="2">
        <v>28</v>
      </c>
      <c r="F16" s="2">
        <v>28</v>
      </c>
      <c r="G16" s="2">
        <f t="shared" si="0"/>
        <v>0</v>
      </c>
      <c r="H16" s="2">
        <f t="shared" si="1"/>
        <v>0</v>
      </c>
      <c r="I16" s="2">
        <v>21</v>
      </c>
      <c r="J16" s="2">
        <v>4</v>
      </c>
      <c r="K16" s="2">
        <v>3</v>
      </c>
      <c r="L16" s="2">
        <f t="shared" si="2"/>
        <v>100</v>
      </c>
      <c r="M16" s="3">
        <f t="shared" si="3"/>
        <v>25</v>
      </c>
      <c r="N16" s="3">
        <f t="shared" si="4"/>
        <v>3.3571428571428572</v>
      </c>
    </row>
    <row r="17" spans="1:14" ht="15.75">
      <c r="A17" s="1">
        <f t="shared" si="5"/>
        <v>11</v>
      </c>
      <c r="B17" s="1" t="s">
        <v>22</v>
      </c>
      <c r="C17" s="2" t="s">
        <v>96</v>
      </c>
      <c r="D17" s="2" t="s">
        <v>62</v>
      </c>
      <c r="E17" s="2">
        <v>24</v>
      </c>
      <c r="F17" s="2">
        <v>24</v>
      </c>
      <c r="G17" s="2">
        <f t="shared" si="0"/>
        <v>0</v>
      </c>
      <c r="H17" s="2">
        <f t="shared" si="1"/>
        <v>0</v>
      </c>
      <c r="I17" s="2">
        <v>21</v>
      </c>
      <c r="J17" s="2">
        <v>4</v>
      </c>
      <c r="K17" s="2">
        <v>3</v>
      </c>
      <c r="L17" s="3">
        <f t="shared" si="2"/>
        <v>116.66666666666667</v>
      </c>
      <c r="M17" s="3">
        <f t="shared" si="3"/>
        <v>29.166666666666668</v>
      </c>
      <c r="N17" s="3">
        <f t="shared" si="4"/>
        <v>3.9166666666666665</v>
      </c>
    </row>
    <row r="18" spans="1:14" ht="15.75">
      <c r="A18" s="1">
        <f t="shared" si="5"/>
        <v>12</v>
      </c>
      <c r="B18" s="1" t="s">
        <v>23</v>
      </c>
      <c r="C18" s="2" t="s">
        <v>98</v>
      </c>
      <c r="D18" s="2" t="s">
        <v>62</v>
      </c>
      <c r="E18" s="2">
        <v>29</v>
      </c>
      <c r="F18" s="2">
        <v>29</v>
      </c>
      <c r="G18" s="2">
        <f t="shared" si="0"/>
        <v>0</v>
      </c>
      <c r="H18" s="2">
        <f t="shared" si="1"/>
        <v>0</v>
      </c>
      <c r="I18" s="2">
        <v>22</v>
      </c>
      <c r="J18" s="2">
        <v>2</v>
      </c>
      <c r="K18" s="2">
        <v>0</v>
      </c>
      <c r="L18" s="3">
        <f t="shared" si="2"/>
        <v>82.758620689655174</v>
      </c>
      <c r="M18" s="3">
        <f t="shared" si="3"/>
        <v>6.8965517241379306</v>
      </c>
      <c r="N18" s="3">
        <f t="shared" si="4"/>
        <v>2.5517241379310347</v>
      </c>
    </row>
    <row r="19" spans="1:14" ht="15.75">
      <c r="A19" s="1">
        <f t="shared" si="5"/>
        <v>13</v>
      </c>
      <c r="B19" s="1" t="s">
        <v>24</v>
      </c>
      <c r="C19" s="2" t="s">
        <v>98</v>
      </c>
      <c r="D19" s="2" t="s">
        <v>62</v>
      </c>
      <c r="E19" s="2">
        <v>30</v>
      </c>
      <c r="F19" s="2">
        <v>30</v>
      </c>
      <c r="G19" s="2">
        <f t="shared" si="0"/>
        <v>0</v>
      </c>
      <c r="H19" s="2">
        <f t="shared" si="1"/>
        <v>0</v>
      </c>
      <c r="I19" s="2">
        <v>26</v>
      </c>
      <c r="J19" s="2">
        <v>3</v>
      </c>
      <c r="K19" s="2">
        <v>1</v>
      </c>
      <c r="L19" s="2">
        <f t="shared" si="2"/>
        <v>100</v>
      </c>
      <c r="M19" s="3">
        <f t="shared" si="3"/>
        <v>13.333333333333334</v>
      </c>
      <c r="N19" s="3">
        <f t="shared" si="4"/>
        <v>3.1666666666666665</v>
      </c>
    </row>
    <row r="20" spans="1:14" ht="15.75">
      <c r="A20" s="1">
        <f t="shared" si="5"/>
        <v>14</v>
      </c>
      <c r="B20" s="1" t="s">
        <v>25</v>
      </c>
      <c r="C20" s="2" t="s">
        <v>98</v>
      </c>
      <c r="D20" s="2" t="s">
        <v>62</v>
      </c>
      <c r="E20" s="2">
        <v>27</v>
      </c>
      <c r="F20" s="2">
        <v>27</v>
      </c>
      <c r="G20" s="2">
        <f t="shared" si="0"/>
        <v>0</v>
      </c>
      <c r="H20" s="2">
        <f t="shared" si="1"/>
        <v>0</v>
      </c>
      <c r="I20" s="2">
        <v>25</v>
      </c>
      <c r="J20" s="2">
        <v>2</v>
      </c>
      <c r="K20" s="2">
        <v>0</v>
      </c>
      <c r="L20" s="2">
        <f t="shared" si="2"/>
        <v>100</v>
      </c>
      <c r="M20" s="3">
        <f t="shared" si="3"/>
        <v>7.4074074074074074</v>
      </c>
      <c r="N20" s="3">
        <f t="shared" si="4"/>
        <v>3.074074074074074</v>
      </c>
    </row>
    <row r="21" spans="1:14" ht="15.75">
      <c r="A21" s="1">
        <f t="shared" si="5"/>
        <v>15</v>
      </c>
      <c r="B21" s="1" t="s">
        <v>27</v>
      </c>
      <c r="C21" s="2" t="s">
        <v>97</v>
      </c>
      <c r="D21" s="2" t="s">
        <v>62</v>
      </c>
      <c r="E21" s="2">
        <v>31</v>
      </c>
      <c r="F21" s="2">
        <v>31</v>
      </c>
      <c r="G21" s="2">
        <f t="shared" si="0"/>
        <v>0</v>
      </c>
      <c r="H21" s="2">
        <f t="shared" si="1"/>
        <v>0</v>
      </c>
      <c r="I21" s="2">
        <v>22</v>
      </c>
      <c r="J21" s="2">
        <v>5</v>
      </c>
      <c r="K21" s="2">
        <v>4</v>
      </c>
      <c r="L21" s="2">
        <f t="shared" si="2"/>
        <v>100</v>
      </c>
      <c r="M21" s="3">
        <f t="shared" si="3"/>
        <v>29.032258064516128</v>
      </c>
      <c r="N21" s="3">
        <f t="shared" si="4"/>
        <v>3.4193548387096775</v>
      </c>
    </row>
    <row r="22" spans="1:14" ht="15.75">
      <c r="A22" s="1">
        <f t="shared" si="5"/>
        <v>16</v>
      </c>
      <c r="B22" s="1" t="s">
        <v>28</v>
      </c>
      <c r="C22" s="2" t="s">
        <v>97</v>
      </c>
      <c r="D22" s="2" t="s">
        <v>62</v>
      </c>
      <c r="E22" s="2">
        <v>23</v>
      </c>
      <c r="F22" s="2">
        <v>23</v>
      </c>
      <c r="G22" s="2">
        <f t="shared" si="0"/>
        <v>0</v>
      </c>
      <c r="H22" s="2">
        <f t="shared" si="1"/>
        <v>0</v>
      </c>
      <c r="I22" s="2">
        <v>16</v>
      </c>
      <c r="J22" s="2">
        <v>3</v>
      </c>
      <c r="K22" s="2">
        <v>4</v>
      </c>
      <c r="L22" s="2">
        <f t="shared" si="2"/>
        <v>100</v>
      </c>
      <c r="M22" s="3">
        <f t="shared" si="3"/>
        <v>30.434782608695652</v>
      </c>
      <c r="N22" s="3">
        <f t="shared" si="4"/>
        <v>3.4782608695652173</v>
      </c>
    </row>
    <row r="23" spans="1:14" ht="15.75">
      <c r="A23" s="1">
        <f t="shared" si="5"/>
        <v>17</v>
      </c>
      <c r="B23" s="1" t="s">
        <v>29</v>
      </c>
      <c r="C23" s="2" t="s">
        <v>97</v>
      </c>
      <c r="D23" s="2" t="s">
        <v>62</v>
      </c>
      <c r="E23" s="2">
        <v>26</v>
      </c>
      <c r="F23" s="2">
        <v>26</v>
      </c>
      <c r="G23" s="2">
        <f t="shared" si="0"/>
        <v>0</v>
      </c>
      <c r="H23" s="2">
        <f t="shared" si="1"/>
        <v>0</v>
      </c>
      <c r="I23" s="2">
        <v>20</v>
      </c>
      <c r="J23" s="2">
        <v>4</v>
      </c>
      <c r="K23" s="2">
        <v>2</v>
      </c>
      <c r="L23" s="5">
        <f t="shared" si="2"/>
        <v>100</v>
      </c>
      <c r="M23" s="3">
        <f t="shared" si="3"/>
        <v>23.076923076923077</v>
      </c>
      <c r="N23" s="3">
        <f t="shared" si="4"/>
        <v>3.3076923076923075</v>
      </c>
    </row>
    <row r="24" spans="1:14" ht="15.75">
      <c r="A24" s="1">
        <f t="shared" si="5"/>
        <v>18</v>
      </c>
      <c r="B24" s="1" t="s">
        <v>30</v>
      </c>
      <c r="C24" s="2" t="s">
        <v>140</v>
      </c>
      <c r="D24" s="2" t="s">
        <v>62</v>
      </c>
      <c r="E24" s="2">
        <v>22</v>
      </c>
      <c r="F24" s="2">
        <v>22</v>
      </c>
      <c r="G24" s="2">
        <f t="shared" si="0"/>
        <v>0</v>
      </c>
      <c r="H24" s="2">
        <f t="shared" si="1"/>
        <v>0</v>
      </c>
      <c r="I24" s="2">
        <v>18</v>
      </c>
      <c r="J24" s="2">
        <v>4</v>
      </c>
      <c r="K24" s="2">
        <v>0</v>
      </c>
      <c r="L24" s="2">
        <f t="shared" si="2"/>
        <v>100</v>
      </c>
      <c r="M24" s="3">
        <f t="shared" si="3"/>
        <v>18.181818181818183</v>
      </c>
      <c r="N24" s="3">
        <f t="shared" si="4"/>
        <v>3.1818181818181817</v>
      </c>
    </row>
    <row r="25" spans="1:14" ht="15.75">
      <c r="A25" s="1"/>
      <c r="B25" s="6" t="s">
        <v>33</v>
      </c>
      <c r="C25" s="7"/>
      <c r="D25" s="7"/>
      <c r="E25" s="7">
        <f t="shared" ref="E25:H25" si="10">SUM(E7:E24)</f>
        <v>466</v>
      </c>
      <c r="F25" s="7">
        <f t="shared" si="10"/>
        <v>466</v>
      </c>
      <c r="G25" s="7">
        <f t="shared" si="10"/>
        <v>0</v>
      </c>
      <c r="H25" s="7">
        <f t="shared" si="10"/>
        <v>0</v>
      </c>
      <c r="I25" s="7">
        <f>SUM(I7:I24)</f>
        <v>372</v>
      </c>
      <c r="J25" s="7">
        <f>SUM(J7:J24)</f>
        <v>58</v>
      </c>
      <c r="K25" s="7">
        <f>SUM(K7:K24)</f>
        <v>35</v>
      </c>
      <c r="L25" s="3">
        <f t="shared" ref="L25" si="11">SUM(K25+J25+I25)*100/E25</f>
        <v>99.785407725321889</v>
      </c>
      <c r="M25" s="3">
        <f t="shared" si="3"/>
        <v>19.957081545064376</v>
      </c>
      <c r="N25" s="3">
        <f t="shared" si="4"/>
        <v>3.2682403433476397</v>
      </c>
    </row>
    <row r="29" spans="1:14" ht="18.75">
      <c r="A29" s="23" t="s">
        <v>34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</sheetData>
  <mergeCells count="16">
    <mergeCell ref="A29:N29"/>
    <mergeCell ref="A2:N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ageMargins left="0.35433070866141736" right="0.23622047244094491" top="0.74803149606299213" bottom="0.74803149606299213" header="0.31496062992125984" footer="0.31496062992125984"/>
  <pageSetup paperSize="9" scale="9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Русский язык</vt:lpstr>
      <vt:lpstr>математика</vt:lpstr>
      <vt:lpstr>Родной язык (кум)</vt:lpstr>
      <vt:lpstr>Родной язык (чеч) </vt:lpstr>
      <vt:lpstr>Родной язык (ав)</vt:lpstr>
      <vt:lpstr>алгебра</vt:lpstr>
      <vt:lpstr>геометрия </vt:lpstr>
      <vt:lpstr>окр.мир</vt:lpstr>
      <vt:lpstr>история</vt:lpstr>
      <vt:lpstr>обществознание</vt:lpstr>
      <vt:lpstr>биолог</vt:lpstr>
      <vt:lpstr>химия</vt:lpstr>
      <vt:lpstr>география</vt:lpstr>
      <vt:lpstr>Информатика и ИКТ</vt:lpstr>
      <vt:lpstr>литература</vt:lpstr>
      <vt:lpstr>физика</vt:lpstr>
      <vt:lpstr>чистый</vt:lpstr>
      <vt:lpstr>иностранный язык (2)</vt:lpstr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2018-12-28T09:31:06Z</cp:lastPrinted>
  <dcterms:created xsi:type="dcterms:W3CDTF">2017-10-24T12:22:05Z</dcterms:created>
  <dcterms:modified xsi:type="dcterms:W3CDTF">2018-12-28T09:33:22Z</dcterms:modified>
</cp:coreProperties>
</file>